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N.NPK\Desktop\Tarifs &amp; Plannings\PLANNINGS &amp; BON DE COMMANDES\2024-25\2_Livraison (Chrysanthèmes &amp; Cyclamens)\g_Cyclamens\b_Externe (clients &amp; site web)\"/>
    </mc:Choice>
  </mc:AlternateContent>
  <xr:revisionPtr revIDLastSave="0" documentId="13_ncr:1_{D6F158A7-9A00-46BE-89BD-FECFE54CAB4C}" xr6:coauthVersionLast="47" xr6:coauthVersionMax="47" xr10:uidLastSave="{00000000-0000-0000-0000-000000000000}"/>
  <workbookProtection workbookAlgorithmName="SHA-512" workbookHashValue="Rpi7rso8vbJx10BWuaqc7wfpJxwNAhZkeH+bfDIx9Rvq7ngc68y2ju1VzsAS0dRMGR55HydGlbvyJwToNLhJng==" workbookSaltValue="sLpq1uReD7IAvd+krdxoww==" workbookSpinCount="100000" lockStructure="1"/>
  <bookViews>
    <workbookView xWindow="-120" yWindow="-120" windowWidth="29040" windowHeight="15720" xr2:uid="{6516DE57-D04E-4A94-8412-CCFDFABF3DFC}"/>
  </bookViews>
  <sheets>
    <sheet name="B.C. Cyclamen x.240 - 2023" sheetId="4" r:id="rId1"/>
  </sheets>
  <definedNames>
    <definedName name="_xlnm._FilterDatabase" localSheetId="0" hidden="1">'B.C. Cyclamen x.240 - 2023'!$K$1:$K$83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4" l="1"/>
  <c r="K52" i="4"/>
  <c r="K53" i="4"/>
  <c r="K54" i="4"/>
  <c r="J80" i="4"/>
  <c r="I80" i="4"/>
  <c r="H80" i="4"/>
  <c r="G80" i="4"/>
  <c r="F80" i="4"/>
  <c r="E80" i="4"/>
  <c r="D80" i="4"/>
  <c r="C80" i="4"/>
  <c r="K79" i="4"/>
  <c r="K75" i="4"/>
  <c r="K73" i="4"/>
  <c r="K48" i="4"/>
  <c r="K51" i="4"/>
  <c r="K47" i="4"/>
  <c r="K20" i="4"/>
  <c r="K67" i="4"/>
  <c r="K46" i="4"/>
  <c r="K17" i="4"/>
  <c r="K16" i="4"/>
  <c r="K18" i="4"/>
  <c r="K19" i="4"/>
  <c r="K21" i="4"/>
  <c r="K22" i="4"/>
  <c r="K24" i="4"/>
  <c r="K26" i="4"/>
  <c r="K28" i="4"/>
  <c r="K29" i="4"/>
  <c r="K33" i="4"/>
  <c r="K35" i="4"/>
  <c r="K37" i="4"/>
  <c r="K38" i="4"/>
  <c r="K41" i="4"/>
  <c r="K42" i="4"/>
  <c r="K44" i="4"/>
  <c r="K45" i="4"/>
  <c r="K49" i="4"/>
  <c r="K50" i="4"/>
  <c r="K58" i="4"/>
  <c r="K59" i="4"/>
  <c r="K60" i="4"/>
  <c r="K61" i="4"/>
  <c r="K65" i="4"/>
  <c r="K68" i="4"/>
  <c r="K69" i="4"/>
  <c r="K70" i="4"/>
  <c r="K72" i="4"/>
  <c r="K74" i="4"/>
  <c r="K76" i="4"/>
  <c r="K77" i="4"/>
  <c r="K78" i="4"/>
  <c r="K15" i="4"/>
  <c r="K80" i="4" l="1"/>
</calcChain>
</file>

<file path=xl/sharedStrings.xml><?xml version="1.0" encoding="utf-8"?>
<sst xmlns="http://schemas.openxmlformats.org/spreadsheetml/2006/main" count="105" uniqueCount="91">
  <si>
    <t>Réf.</t>
  </si>
  <si>
    <t>Variétés</t>
  </si>
  <si>
    <t>Mini Calypso F1 Mélange complet</t>
  </si>
  <si>
    <t>Mini Calypso F1 Ecarlate  8119</t>
  </si>
  <si>
    <t>Mini Calypso F1 Rose vif 9104</t>
  </si>
  <si>
    <t>Mini Calypso F1 Violet 1048</t>
  </si>
  <si>
    <t>MINI RUSTICA F1</t>
  </si>
  <si>
    <t>MINI FLAMENCO</t>
  </si>
  <si>
    <t>SUNKISS Hiver</t>
  </si>
  <si>
    <t>FROU-FROU F1</t>
  </si>
  <si>
    <t>Frou-frou F1 Mélange uni</t>
  </si>
  <si>
    <t>MEDIUM F1</t>
  </si>
  <si>
    <t>Médium F1 Mélange complet</t>
  </si>
  <si>
    <t>Médium F1 Rouge 9228</t>
  </si>
  <si>
    <t>SMARTIZ</t>
  </si>
  <si>
    <t>METIS</t>
  </si>
  <si>
    <t>Métis Mélange classique 4900</t>
  </si>
  <si>
    <t xml:space="preserve">Métis Mélange décora 4950 </t>
  </si>
  <si>
    <t>TIANIS</t>
  </si>
  <si>
    <t>Tianis Mélange flammé 3910</t>
  </si>
  <si>
    <t>LATINIA</t>
  </si>
  <si>
    <t>Latinia Mélange Fantasia 1960</t>
  </si>
  <si>
    <t>Latinia Mélange flammé 1910</t>
  </si>
  <si>
    <t xml:space="preserve">MINI Schoneveld </t>
  </si>
  <si>
    <t xml:space="preserve">Verano F1 Mélange </t>
  </si>
  <si>
    <t>Carino F1 Mélange</t>
  </si>
  <si>
    <t xml:space="preserve">Mini Winter F1 Mélange </t>
  </si>
  <si>
    <t xml:space="preserve">Picasso F1 Mélange </t>
  </si>
  <si>
    <t xml:space="preserve">Allure F1 Mélange </t>
  </si>
  <si>
    <t>MINI CALYPSO F1</t>
  </si>
  <si>
    <t>C.P.</t>
  </si>
  <si>
    <t>Tél. :</t>
  </si>
  <si>
    <t>Fax :</t>
  </si>
  <si>
    <t>E-mail :</t>
  </si>
  <si>
    <t>Client :</t>
  </si>
  <si>
    <t>Adresse :</t>
  </si>
  <si>
    <t>Tél. : +33 477 590 771</t>
  </si>
  <si>
    <t>A</t>
  </si>
  <si>
    <t>Accépteriez-vous le changement de variété :</t>
  </si>
  <si>
    <t>OUI</t>
  </si>
  <si>
    <t>NON</t>
  </si>
  <si>
    <t>Total</t>
  </si>
  <si>
    <t>date de commande :</t>
  </si>
  <si>
    <t>Mini Calypso F1 Blanc 1612</t>
  </si>
  <si>
    <t>INDIAKA</t>
  </si>
  <si>
    <t>Latinia Mélange Success Evolution 1971</t>
  </si>
  <si>
    <t xml:space="preserve">Ville : </t>
  </si>
  <si>
    <t>Semaine de livraison</t>
  </si>
  <si>
    <t>Mini Calypso F1 Mélange Spécial Pack</t>
  </si>
  <si>
    <t>Métis Mélange fantasia 4960</t>
  </si>
  <si>
    <t>Tianis Mélange Fantasia 3960</t>
  </si>
  <si>
    <t>Latinia Mélange Classic 1900</t>
  </si>
  <si>
    <t>41, Z.A. Les Terres de Villeneuve</t>
  </si>
  <si>
    <t>F.43330 Saint Ferréol d'Auroure</t>
  </si>
  <si>
    <t>Mini Calypso F1 Ecarlate vif 1608</t>
  </si>
  <si>
    <t>MINI RONDO F1</t>
  </si>
  <si>
    <t>Sunkiss Mélange complet 35% Flammé</t>
  </si>
  <si>
    <t>Métis Ecarlate compact 4011</t>
  </si>
  <si>
    <t>Tianis Rouge écarlate 3012</t>
  </si>
  <si>
    <t>Métis Fuchsia et fuchsia vif 4072</t>
  </si>
  <si>
    <t>Tianis Mélange Success 3970</t>
  </si>
  <si>
    <t>Indiaka Mélange homogène 53950</t>
  </si>
  <si>
    <t>Livraison sur planning - Délais 18 semaines.</t>
  </si>
  <si>
    <t>Toute commande fera l'objet d'une confirmation chiffrée.</t>
  </si>
  <si>
    <r>
      <rPr>
        <sz val="24"/>
        <rFont val="Trekker"/>
        <family val="2"/>
      </rPr>
      <t>N.P.K.</t>
    </r>
    <r>
      <rPr>
        <sz val="9"/>
        <rFont val="Calibri"/>
        <family val="2"/>
      </rPr>
      <t xml:space="preserve"> </t>
    </r>
    <r>
      <rPr>
        <sz val="16"/>
        <rFont val="Surfer"/>
      </rPr>
      <t>Distribution</t>
    </r>
  </si>
  <si>
    <r>
      <t xml:space="preserve">E-mail : </t>
    </r>
    <r>
      <rPr>
        <i/>
        <sz val="10"/>
        <rFont val="Times New Roman"/>
        <family val="1"/>
      </rPr>
      <t>npk.distribution@orange.fr</t>
    </r>
  </si>
  <si>
    <r>
      <t xml:space="preserve">Mini Calypso F1 Mélange flammé </t>
    </r>
    <r>
      <rPr>
        <vertAlign val="superscript"/>
        <sz val="8"/>
        <rFont val="Arial"/>
        <family val="2"/>
      </rPr>
      <t>Improved</t>
    </r>
  </si>
  <si>
    <r>
      <t xml:space="preserve">Plaque de 240 mottes de </t>
    </r>
    <r>
      <rPr>
        <b/>
        <sz val="10"/>
        <color indexed="9"/>
        <rFont val="Calibri"/>
        <family val="2"/>
      </rPr>
      <t>Ø 25 Mm. - 'ECO.'</t>
    </r>
  </si>
  <si>
    <r>
      <t>Nouveatées / Introductions</t>
    </r>
    <r>
      <rPr>
        <b/>
        <vertAlign val="superscript"/>
        <sz val="8"/>
        <rFont val="Arial"/>
        <family val="2"/>
      </rPr>
      <t>2025</t>
    </r>
  </si>
  <si>
    <t>Mini Rondo F1</t>
  </si>
  <si>
    <t>Mini Rustica mélange F1</t>
  </si>
  <si>
    <t>Mini Flamenco Mélange 4 couleurs</t>
  </si>
  <si>
    <t>Mini Flamenco Rouge à œil blanc 7675</t>
  </si>
  <si>
    <t>MINI COLRADO EP</t>
  </si>
  <si>
    <t>MINI Colorado EP en 3 couleurs fluo</t>
  </si>
  <si>
    <r>
      <t>Smartiz Primeur mélange élite</t>
    </r>
    <r>
      <rPr>
        <b/>
        <vertAlign val="superscript"/>
        <sz val="8"/>
        <rFont val="Arial"/>
        <family val="2"/>
      </rPr>
      <t>2025</t>
    </r>
  </si>
  <si>
    <t>Smartiz flammé mélange Bisous 69290</t>
  </si>
  <si>
    <t>Métis Mélange flammé liseré 4911</t>
  </si>
  <si>
    <t>Métis Blanc crème Chantilly 4122</t>
  </si>
  <si>
    <r>
      <t>Métis Victoria saumon &amp; fuchsia 4740</t>
    </r>
    <r>
      <rPr>
        <b/>
        <vertAlign val="superscript"/>
        <sz val="8"/>
        <rFont val="Arial"/>
        <family val="2"/>
      </rPr>
      <t>2025</t>
    </r>
  </si>
  <si>
    <t>Métis Absolu 4702 (très odorant)</t>
  </si>
  <si>
    <t>Métis Abanico EXP Mélange 45900</t>
  </si>
  <si>
    <t>Métis Crispino Mélange 48900 (Mini Frangé)</t>
  </si>
  <si>
    <t>METIS PETIT MOULIN</t>
  </si>
  <si>
    <r>
      <t>Petit Moulin 100237 double 100 jours</t>
    </r>
    <r>
      <rPr>
        <b/>
        <vertAlign val="superscript"/>
        <sz val="8"/>
        <rFont val="Arial"/>
        <family val="2"/>
      </rPr>
      <t>2025</t>
    </r>
  </si>
  <si>
    <t>MIDI+</t>
  </si>
  <si>
    <t>Métalis Mélange décora (6 Coul.) 52950</t>
  </si>
  <si>
    <t>DJIX F1 Mélange</t>
  </si>
  <si>
    <t>Mini Crayon F1 Mélange</t>
  </si>
  <si>
    <t xml:space="preserve">Victoria F1 Light Pink </t>
  </si>
  <si>
    <t>BON DE COMMANDE CYCLAMEN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</si>
</sst>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#&quot; &quot;##&quot; &quot;##&quot; &quot;##&quot; &quot;##"/>
  </numFmts>
  <fonts count="29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24"/>
      <name val="Trekker"/>
      <family val="2"/>
    </font>
    <font>
      <sz val="16"/>
      <name val="Surfer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10"/>
      <color indexed="9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ooper Black"/>
      <family val="1"/>
    </font>
    <font>
      <b/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i/>
      <vertAlign val="superscript"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theme="0" tint="-0.24994659260841701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16" fillId="0" borderId="5" xfId="0" applyFont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3" fontId="16" fillId="0" borderId="8" xfId="0" applyNumberFormat="1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0" fontId="26" fillId="3" borderId="1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3" fontId="19" fillId="0" borderId="6" xfId="0" applyNumberFormat="1" applyFont="1" applyBorder="1"/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3" fontId="19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9" fillId="0" borderId="0" xfId="0" applyNumberFormat="1" applyFont="1"/>
    <xf numFmtId="0" fontId="21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3" fontId="26" fillId="3" borderId="11" xfId="0" applyNumberFormat="1" applyFont="1" applyFill="1" applyBorder="1" applyAlignment="1">
      <alignment horizontal="center" vertical="center"/>
    </xf>
    <xf numFmtId="3" fontId="19" fillId="3" borderId="12" xfId="0" applyNumberFormat="1" applyFont="1" applyFill="1" applyBorder="1"/>
    <xf numFmtId="3" fontId="2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indent="2"/>
    </xf>
    <xf numFmtId="165" fontId="17" fillId="0" borderId="0" xfId="0" applyNumberFormat="1" applyFont="1" applyAlignment="1" applyProtection="1">
      <alignment horizontal="center"/>
      <protection locked="0"/>
    </xf>
    <xf numFmtId="0" fontId="26" fillId="3" borderId="2" xfId="0" applyFont="1" applyFill="1" applyBorder="1" applyAlignment="1">
      <alignment horizontal="center"/>
    </xf>
    <xf numFmtId="49" fontId="16" fillId="0" borderId="0" xfId="1" applyNumberFormat="1" applyFont="1" applyFill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top" indent="1"/>
    </xf>
    <xf numFmtId="0" fontId="16" fillId="0" borderId="0" xfId="0" applyFont="1" applyAlignment="1">
      <alignment horizontal="left" vertical="top" indent="1"/>
    </xf>
    <xf numFmtId="164" fontId="17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>
      <alignment horizontal="center"/>
    </xf>
    <xf numFmtId="0" fontId="17" fillId="0" borderId="0" xfId="0" applyFont="1" applyAlignment="1" applyProtection="1">
      <alignment horizontal="left" vertical="top" wrapText="1"/>
      <protection locked="0"/>
    </xf>
    <xf numFmtId="0" fontId="24" fillId="2" borderId="0" xfId="0" applyFont="1" applyFill="1" applyAlignment="1">
      <alignment horizontal="center"/>
    </xf>
    <xf numFmtId="0" fontId="15" fillId="0" borderId="0" xfId="0" applyFont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DBC7-2C97-44F6-8754-6AE3F23765C4}">
  <dimension ref="A1:K83"/>
  <sheetViews>
    <sheetView tabSelected="1" zoomScale="130" zoomScaleNormal="130" workbookViewId="0">
      <selection activeCell="E4" sqref="E4:J4"/>
    </sheetView>
  </sheetViews>
  <sheetFormatPr baseColWidth="10" defaultRowHeight="15" x14ac:dyDescent="0.25"/>
  <cols>
    <col min="1" max="1" width="6.7109375" style="6" customWidth="1"/>
    <col min="2" max="2" width="30.7109375" style="6" customWidth="1"/>
    <col min="3" max="11" width="4.7109375" style="6" customWidth="1"/>
    <col min="12" max="16384" width="11.42578125" style="6"/>
  </cols>
  <sheetData>
    <row r="1" spans="1:11" ht="22.5" x14ac:dyDescent="0.3">
      <c r="A1" s="63" t="s">
        <v>90</v>
      </c>
      <c r="B1" s="63"/>
      <c r="C1" s="63"/>
      <c r="D1" s="63"/>
      <c r="E1" s="63"/>
      <c r="F1" s="63"/>
      <c r="G1" s="63"/>
      <c r="H1" s="63"/>
      <c r="I1" s="63"/>
      <c r="J1" s="63"/>
      <c r="K1" s="5" t="s">
        <v>37</v>
      </c>
    </row>
    <row r="2" spans="1:11" x14ac:dyDescent="0.25">
      <c r="A2" s="65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5" t="s">
        <v>37</v>
      </c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37</v>
      </c>
    </row>
    <row r="4" spans="1:11" x14ac:dyDescent="0.25">
      <c r="A4" s="59" t="s">
        <v>64</v>
      </c>
      <c r="B4" s="60"/>
      <c r="C4" s="9" t="s">
        <v>34</v>
      </c>
      <c r="D4" s="9"/>
      <c r="E4" s="66"/>
      <c r="F4" s="66"/>
      <c r="G4" s="66"/>
      <c r="H4" s="66"/>
      <c r="I4" s="66"/>
      <c r="J4" s="66"/>
      <c r="K4" s="8" t="s">
        <v>37</v>
      </c>
    </row>
    <row r="5" spans="1:11" x14ac:dyDescent="0.25">
      <c r="A5" s="60"/>
      <c r="B5" s="60"/>
      <c r="C5" s="9" t="s">
        <v>35</v>
      </c>
      <c r="D5" s="9"/>
      <c r="E5" s="64"/>
      <c r="F5" s="64"/>
      <c r="G5" s="64"/>
      <c r="H5" s="64"/>
      <c r="I5" s="64"/>
      <c r="J5" s="64"/>
      <c r="K5" s="8" t="s">
        <v>37</v>
      </c>
    </row>
    <row r="6" spans="1:11" x14ac:dyDescent="0.25">
      <c r="A6" s="52" t="s">
        <v>52</v>
      </c>
      <c r="B6" s="52"/>
      <c r="C6" s="62"/>
      <c r="D6" s="62"/>
      <c r="E6" s="62"/>
      <c r="F6" s="62"/>
      <c r="G6" s="62"/>
      <c r="H6" s="62"/>
      <c r="I6" s="62"/>
      <c r="J6" s="62"/>
      <c r="K6" s="8" t="s">
        <v>37</v>
      </c>
    </row>
    <row r="7" spans="1:11" x14ac:dyDescent="0.25">
      <c r="A7" s="52" t="s">
        <v>53</v>
      </c>
      <c r="B7" s="52"/>
      <c r="C7" s="9" t="s">
        <v>30</v>
      </c>
      <c r="D7" s="61"/>
      <c r="E7" s="61"/>
      <c r="F7" s="9" t="s">
        <v>46</v>
      </c>
      <c r="G7" s="58"/>
      <c r="H7" s="58"/>
      <c r="I7" s="58"/>
      <c r="J7" s="58"/>
      <c r="K7" s="8" t="s">
        <v>37</v>
      </c>
    </row>
    <row r="8" spans="1:11" x14ac:dyDescent="0.25">
      <c r="A8" s="52" t="s">
        <v>36</v>
      </c>
      <c r="B8" s="52"/>
      <c r="C8" s="9" t="s">
        <v>31</v>
      </c>
      <c r="D8" s="53"/>
      <c r="E8" s="53"/>
      <c r="F8" s="53"/>
      <c r="G8" s="9" t="s">
        <v>32</v>
      </c>
      <c r="H8" s="53"/>
      <c r="I8" s="53"/>
      <c r="J8" s="53"/>
      <c r="K8" s="8" t="s">
        <v>37</v>
      </c>
    </row>
    <row r="9" spans="1:11" x14ac:dyDescent="0.25">
      <c r="A9" s="52" t="s">
        <v>65</v>
      </c>
      <c r="B9" s="52"/>
      <c r="C9" s="9" t="s">
        <v>33</v>
      </c>
      <c r="D9" s="9"/>
      <c r="E9" s="55"/>
      <c r="F9" s="56"/>
      <c r="G9" s="56"/>
      <c r="H9" s="56"/>
      <c r="I9" s="56"/>
      <c r="J9" s="56"/>
      <c r="K9" s="8" t="s">
        <v>37</v>
      </c>
    </row>
    <row r="10" spans="1:11" x14ac:dyDescent="0.25">
      <c r="C10" s="10"/>
      <c r="D10" s="10"/>
      <c r="E10" s="10"/>
      <c r="F10" s="11" t="s">
        <v>42</v>
      </c>
      <c r="G10" s="55"/>
      <c r="H10" s="56"/>
      <c r="I10" s="56"/>
      <c r="J10" s="56"/>
      <c r="K10" s="8" t="s">
        <v>37</v>
      </c>
    </row>
    <row r="11" spans="1:11" ht="15.75" thickBot="1" x14ac:dyDescent="0.3">
      <c r="A11" s="57" t="s">
        <v>62</v>
      </c>
      <c r="B11" s="57"/>
      <c r="C11" s="57"/>
      <c r="D11" s="57"/>
      <c r="E11" s="57"/>
      <c r="F11" s="57"/>
      <c r="G11" s="57"/>
      <c r="H11" s="57"/>
      <c r="I11" s="57"/>
      <c r="J11" s="57"/>
      <c r="K11" s="8" t="s">
        <v>37</v>
      </c>
    </row>
    <row r="12" spans="1:11" x14ac:dyDescent="0.25">
      <c r="A12" s="12" t="s">
        <v>0</v>
      </c>
      <c r="B12" s="13" t="s">
        <v>1</v>
      </c>
      <c r="C12" s="54" t="s">
        <v>47</v>
      </c>
      <c r="D12" s="54"/>
      <c r="E12" s="54"/>
      <c r="F12" s="54"/>
      <c r="G12" s="54"/>
      <c r="H12" s="54"/>
      <c r="I12" s="54"/>
      <c r="J12" s="54"/>
      <c r="K12" s="14" t="s">
        <v>41</v>
      </c>
    </row>
    <row r="13" spans="1:11" x14ac:dyDescent="0.25">
      <c r="A13" s="15"/>
      <c r="B13" s="16"/>
      <c r="C13" s="17">
        <v>20</v>
      </c>
      <c r="D13" s="17">
        <v>22</v>
      </c>
      <c r="E13" s="17">
        <v>24</v>
      </c>
      <c r="F13" s="17">
        <v>26</v>
      </c>
      <c r="G13" s="17">
        <v>28</v>
      </c>
      <c r="H13" s="17">
        <v>30</v>
      </c>
      <c r="I13" s="17">
        <v>32</v>
      </c>
      <c r="J13" s="17">
        <v>34</v>
      </c>
      <c r="K13" s="18" t="s">
        <v>37</v>
      </c>
    </row>
    <row r="14" spans="1:11" x14ac:dyDescent="0.25">
      <c r="A14" s="47" t="s">
        <v>29</v>
      </c>
      <c r="B14" s="48"/>
      <c r="C14" s="17">
        <v>20</v>
      </c>
      <c r="D14" s="17">
        <v>22</v>
      </c>
      <c r="E14" s="17">
        <v>24</v>
      </c>
      <c r="F14" s="17">
        <v>26</v>
      </c>
      <c r="G14" s="17">
        <v>28</v>
      </c>
      <c r="H14" s="17">
        <v>30</v>
      </c>
      <c r="I14" s="17">
        <v>32</v>
      </c>
      <c r="J14" s="17">
        <v>34</v>
      </c>
      <c r="K14" s="19"/>
    </row>
    <row r="15" spans="1:11" x14ac:dyDescent="0.25">
      <c r="A15" s="20">
        <v>22413</v>
      </c>
      <c r="B15" s="21" t="s">
        <v>2</v>
      </c>
      <c r="C15" s="1"/>
      <c r="D15" s="1"/>
      <c r="E15" s="1"/>
      <c r="F15" s="1"/>
      <c r="G15" s="1"/>
      <c r="H15" s="1"/>
      <c r="I15" s="1"/>
      <c r="J15" s="2"/>
      <c r="K15" s="22">
        <f t="shared" ref="K15:K22" si="0">SUM(C15:J15)*240</f>
        <v>0</v>
      </c>
    </row>
    <row r="16" spans="1:11" x14ac:dyDescent="0.25">
      <c r="A16" s="20">
        <v>22680</v>
      </c>
      <c r="B16" s="21" t="s">
        <v>66</v>
      </c>
      <c r="C16" s="1"/>
      <c r="D16" s="1"/>
      <c r="E16" s="1"/>
      <c r="F16" s="1"/>
      <c r="G16" s="1"/>
      <c r="H16" s="1"/>
      <c r="I16" s="1"/>
      <c r="J16" s="2"/>
      <c r="K16" s="22">
        <f t="shared" si="0"/>
        <v>0</v>
      </c>
    </row>
    <row r="17" spans="1:11" x14ac:dyDescent="0.25">
      <c r="A17" s="20">
        <v>22354</v>
      </c>
      <c r="B17" s="21" t="s">
        <v>48</v>
      </c>
      <c r="C17" s="1"/>
      <c r="D17" s="1"/>
      <c r="E17" s="1"/>
      <c r="F17" s="1"/>
      <c r="G17" s="1"/>
      <c r="H17" s="1"/>
      <c r="I17" s="1"/>
      <c r="J17" s="2"/>
      <c r="K17" s="22">
        <f t="shared" si="0"/>
        <v>0</v>
      </c>
    </row>
    <row r="18" spans="1:11" x14ac:dyDescent="0.25">
      <c r="A18" s="20">
        <v>43526</v>
      </c>
      <c r="B18" s="21" t="s">
        <v>43</v>
      </c>
      <c r="C18" s="1"/>
      <c r="D18" s="1"/>
      <c r="E18" s="1"/>
      <c r="F18" s="1"/>
      <c r="G18" s="1"/>
      <c r="H18" s="1"/>
      <c r="I18" s="1"/>
      <c r="J18" s="2"/>
      <c r="K18" s="22">
        <f t="shared" si="0"/>
        <v>0</v>
      </c>
    </row>
    <row r="19" spans="1:11" x14ac:dyDescent="0.25">
      <c r="A19" s="20">
        <v>21029</v>
      </c>
      <c r="B19" s="21" t="s">
        <v>3</v>
      </c>
      <c r="C19" s="1"/>
      <c r="D19" s="1"/>
      <c r="E19" s="1"/>
      <c r="F19" s="1"/>
      <c r="G19" s="1"/>
      <c r="H19" s="1"/>
      <c r="I19" s="1"/>
      <c r="J19" s="2"/>
      <c r="K19" s="22">
        <f t="shared" si="0"/>
        <v>0</v>
      </c>
    </row>
    <row r="20" spans="1:11" x14ac:dyDescent="0.25">
      <c r="A20" s="20">
        <v>46882</v>
      </c>
      <c r="B20" s="21" t="s">
        <v>54</v>
      </c>
      <c r="C20" s="1"/>
      <c r="D20" s="1"/>
      <c r="E20" s="1"/>
      <c r="F20" s="1"/>
      <c r="G20" s="1"/>
      <c r="H20" s="1"/>
      <c r="I20" s="1"/>
      <c r="J20" s="2"/>
      <c r="K20" s="22">
        <f t="shared" si="0"/>
        <v>0</v>
      </c>
    </row>
    <row r="21" spans="1:11" x14ac:dyDescent="0.25">
      <c r="A21" s="20">
        <v>23600</v>
      </c>
      <c r="B21" s="21" t="s">
        <v>4</v>
      </c>
      <c r="C21" s="1"/>
      <c r="D21" s="1"/>
      <c r="E21" s="1"/>
      <c r="F21" s="1"/>
      <c r="G21" s="1"/>
      <c r="H21" s="1"/>
      <c r="I21" s="1"/>
      <c r="J21" s="2"/>
      <c r="K21" s="22">
        <f t="shared" si="0"/>
        <v>0</v>
      </c>
    </row>
    <row r="22" spans="1:11" x14ac:dyDescent="0.25">
      <c r="A22" s="20">
        <v>23614</v>
      </c>
      <c r="B22" s="21" t="s">
        <v>5</v>
      </c>
      <c r="C22" s="1"/>
      <c r="D22" s="1"/>
      <c r="E22" s="1"/>
      <c r="F22" s="1"/>
      <c r="G22" s="1"/>
      <c r="H22" s="1"/>
      <c r="I22" s="1"/>
      <c r="J22" s="2"/>
      <c r="K22" s="22">
        <f t="shared" si="0"/>
        <v>0</v>
      </c>
    </row>
    <row r="23" spans="1:11" x14ac:dyDescent="0.25">
      <c r="A23" s="47" t="s">
        <v>55</v>
      </c>
      <c r="B23" s="48"/>
      <c r="C23" s="17">
        <v>20</v>
      </c>
      <c r="D23" s="17">
        <v>22</v>
      </c>
      <c r="E23" s="17">
        <v>24</v>
      </c>
      <c r="F23" s="17">
        <v>26</v>
      </c>
      <c r="G23" s="17">
        <v>28</v>
      </c>
      <c r="H23" s="17">
        <v>30</v>
      </c>
      <c r="I23" s="17">
        <v>32</v>
      </c>
      <c r="J23" s="17">
        <v>34</v>
      </c>
      <c r="K23" s="19"/>
    </row>
    <row r="24" spans="1:11" x14ac:dyDescent="0.25">
      <c r="A24" s="20">
        <v>46889</v>
      </c>
      <c r="B24" s="21" t="s">
        <v>69</v>
      </c>
      <c r="C24" s="1"/>
      <c r="D24" s="1"/>
      <c r="E24" s="1"/>
      <c r="F24" s="1"/>
      <c r="G24" s="1"/>
      <c r="H24" s="1"/>
      <c r="I24" s="1"/>
      <c r="J24" s="2"/>
      <c r="K24" s="22">
        <f>SUM(C24:J24)*240</f>
        <v>0</v>
      </c>
    </row>
    <row r="25" spans="1:11" x14ac:dyDescent="0.25">
      <c r="A25" s="47" t="s">
        <v>6</v>
      </c>
      <c r="B25" s="48"/>
      <c r="C25" s="17">
        <v>20</v>
      </c>
      <c r="D25" s="17">
        <v>22</v>
      </c>
      <c r="E25" s="17">
        <v>24</v>
      </c>
      <c r="F25" s="17">
        <v>26</v>
      </c>
      <c r="G25" s="17">
        <v>28</v>
      </c>
      <c r="H25" s="17">
        <v>30</v>
      </c>
      <c r="I25" s="17">
        <v>32</v>
      </c>
      <c r="J25" s="17">
        <v>34</v>
      </c>
      <c r="K25" s="19"/>
    </row>
    <row r="26" spans="1:11" x14ac:dyDescent="0.25">
      <c r="A26" s="20">
        <v>42695</v>
      </c>
      <c r="B26" s="21" t="s">
        <v>70</v>
      </c>
      <c r="C26" s="1"/>
      <c r="D26" s="1"/>
      <c r="E26" s="1"/>
      <c r="F26" s="1"/>
      <c r="G26" s="1"/>
      <c r="H26" s="1"/>
      <c r="I26" s="1"/>
      <c r="J26" s="2"/>
      <c r="K26" s="22">
        <f>SUM(C26:J26)*240</f>
        <v>0</v>
      </c>
    </row>
    <row r="27" spans="1:11" x14ac:dyDescent="0.25">
      <c r="A27" s="47" t="s">
        <v>7</v>
      </c>
      <c r="B27" s="48"/>
      <c r="C27" s="17">
        <v>20</v>
      </c>
      <c r="D27" s="17">
        <v>22</v>
      </c>
      <c r="E27" s="17">
        <v>24</v>
      </c>
      <c r="F27" s="17">
        <v>26</v>
      </c>
      <c r="G27" s="17">
        <v>28</v>
      </c>
      <c r="H27" s="17">
        <v>30</v>
      </c>
      <c r="I27" s="17">
        <v>32</v>
      </c>
      <c r="J27" s="17">
        <v>34</v>
      </c>
      <c r="K27" s="19"/>
    </row>
    <row r="28" spans="1:11" x14ac:dyDescent="0.25">
      <c r="A28" s="20">
        <v>44726</v>
      </c>
      <c r="B28" s="23" t="s">
        <v>71</v>
      </c>
      <c r="C28" s="1"/>
      <c r="D28" s="1"/>
      <c r="E28" s="1"/>
      <c r="F28" s="1"/>
      <c r="G28" s="1"/>
      <c r="H28" s="1"/>
      <c r="I28" s="1"/>
      <c r="J28" s="2"/>
      <c r="K28" s="22">
        <f>SUM(C28:J28)*240</f>
        <v>0</v>
      </c>
    </row>
    <row r="29" spans="1:11" x14ac:dyDescent="0.25">
      <c r="A29" s="20">
        <v>19207</v>
      </c>
      <c r="B29" s="23" t="s">
        <v>72</v>
      </c>
      <c r="C29" s="1"/>
      <c r="D29" s="1"/>
      <c r="E29" s="1"/>
      <c r="F29" s="1"/>
      <c r="G29" s="1"/>
      <c r="H29" s="1"/>
      <c r="I29" s="1"/>
      <c r="J29" s="2"/>
      <c r="K29" s="22">
        <f>SUM(C29:J29)*240</f>
        <v>0</v>
      </c>
    </row>
    <row r="30" spans="1:11" x14ac:dyDescent="0.25">
      <c r="A30" s="47" t="s">
        <v>73</v>
      </c>
      <c r="B30" s="48"/>
      <c r="C30" s="17">
        <v>20</v>
      </c>
      <c r="D30" s="17">
        <v>22</v>
      </c>
      <c r="E30" s="17">
        <v>24</v>
      </c>
      <c r="F30" s="17">
        <v>26</v>
      </c>
      <c r="G30" s="17">
        <v>28</v>
      </c>
      <c r="H30" s="17">
        <v>30</v>
      </c>
      <c r="I30" s="17">
        <v>32</v>
      </c>
      <c r="J30" s="17">
        <v>34</v>
      </c>
      <c r="K30" s="19"/>
    </row>
    <row r="31" spans="1:11" x14ac:dyDescent="0.25">
      <c r="A31" s="20">
        <v>52054</v>
      </c>
      <c r="B31" s="23" t="s">
        <v>74</v>
      </c>
      <c r="C31" s="1"/>
      <c r="D31" s="1"/>
      <c r="E31" s="1"/>
      <c r="F31" s="1"/>
      <c r="G31" s="1"/>
      <c r="H31" s="1"/>
      <c r="I31" s="1"/>
      <c r="J31" s="2"/>
      <c r="K31" s="22"/>
    </row>
    <row r="32" spans="1:11" x14ac:dyDescent="0.25">
      <c r="A32" s="47" t="s">
        <v>8</v>
      </c>
      <c r="B32" s="48"/>
      <c r="C32" s="17">
        <v>20</v>
      </c>
      <c r="D32" s="17">
        <v>22</v>
      </c>
      <c r="E32" s="17">
        <v>24</v>
      </c>
      <c r="F32" s="17">
        <v>26</v>
      </c>
      <c r="G32" s="17">
        <v>28</v>
      </c>
      <c r="H32" s="17">
        <v>30</v>
      </c>
      <c r="I32" s="17">
        <v>32</v>
      </c>
      <c r="J32" s="17">
        <v>34</v>
      </c>
      <c r="K32" s="19"/>
    </row>
    <row r="33" spans="1:11" x14ac:dyDescent="0.25">
      <c r="A33" s="20">
        <v>6123</v>
      </c>
      <c r="B33" s="23" t="s">
        <v>56</v>
      </c>
      <c r="C33" s="1"/>
      <c r="D33" s="1"/>
      <c r="E33" s="1"/>
      <c r="F33" s="1"/>
      <c r="G33" s="1"/>
      <c r="H33" s="1"/>
      <c r="I33" s="1"/>
      <c r="J33" s="2"/>
      <c r="K33" s="22">
        <f>SUM(C33:J33)*240</f>
        <v>0</v>
      </c>
    </row>
    <row r="34" spans="1:11" x14ac:dyDescent="0.25">
      <c r="A34" s="47" t="s">
        <v>9</v>
      </c>
      <c r="B34" s="48"/>
      <c r="C34" s="17">
        <v>20</v>
      </c>
      <c r="D34" s="17">
        <v>22</v>
      </c>
      <c r="E34" s="17">
        <v>24</v>
      </c>
      <c r="F34" s="17">
        <v>26</v>
      </c>
      <c r="G34" s="17">
        <v>28</v>
      </c>
      <c r="H34" s="17">
        <v>30</v>
      </c>
      <c r="I34" s="17">
        <v>32</v>
      </c>
      <c r="J34" s="17">
        <v>34</v>
      </c>
      <c r="K34" s="19"/>
    </row>
    <row r="35" spans="1:11" x14ac:dyDescent="0.25">
      <c r="A35" s="20">
        <v>6917</v>
      </c>
      <c r="B35" s="23" t="s">
        <v>10</v>
      </c>
      <c r="C35" s="1"/>
      <c r="D35" s="1"/>
      <c r="E35" s="1"/>
      <c r="F35" s="1"/>
      <c r="G35" s="1"/>
      <c r="H35" s="1"/>
      <c r="I35" s="1"/>
      <c r="J35" s="2"/>
      <c r="K35" s="22">
        <f>SUM(C35:J35)*240</f>
        <v>0</v>
      </c>
    </row>
    <row r="36" spans="1:11" x14ac:dyDescent="0.25">
      <c r="A36" s="47" t="s">
        <v>11</v>
      </c>
      <c r="B36" s="48"/>
      <c r="C36" s="17">
        <v>20</v>
      </c>
      <c r="D36" s="17">
        <v>22</v>
      </c>
      <c r="E36" s="17">
        <v>24</v>
      </c>
      <c r="F36" s="17">
        <v>26</v>
      </c>
      <c r="G36" s="17">
        <v>28</v>
      </c>
      <c r="H36" s="17">
        <v>30</v>
      </c>
      <c r="I36" s="17">
        <v>32</v>
      </c>
      <c r="J36" s="17">
        <v>34</v>
      </c>
      <c r="K36" s="19"/>
    </row>
    <row r="37" spans="1:11" x14ac:dyDescent="0.25">
      <c r="A37" s="20">
        <v>29238</v>
      </c>
      <c r="B37" s="23" t="s">
        <v>12</v>
      </c>
      <c r="C37" s="1"/>
      <c r="D37" s="1"/>
      <c r="E37" s="1"/>
      <c r="F37" s="1"/>
      <c r="G37" s="1"/>
      <c r="H37" s="1"/>
      <c r="I37" s="1"/>
      <c r="J37" s="2"/>
      <c r="K37" s="22">
        <f>SUM(C37:J37)*240</f>
        <v>0</v>
      </c>
    </row>
    <row r="38" spans="1:11" ht="15.75" thickBot="1" x14ac:dyDescent="0.3">
      <c r="A38" s="24">
        <v>20683</v>
      </c>
      <c r="B38" s="25" t="s">
        <v>13</v>
      </c>
      <c r="C38" s="3"/>
      <c r="D38" s="3"/>
      <c r="E38" s="3"/>
      <c r="F38" s="3"/>
      <c r="G38" s="3"/>
      <c r="H38" s="3"/>
      <c r="I38" s="3"/>
      <c r="J38" s="4"/>
      <c r="K38" s="26">
        <f>SUM(C38:J38)*240</f>
        <v>0</v>
      </c>
    </row>
    <row r="39" spans="1:11" ht="15.75" thickBot="1" x14ac:dyDescent="0.3">
      <c r="A39" s="27"/>
      <c r="B39" s="28"/>
      <c r="C39" s="29"/>
      <c r="D39" s="29"/>
      <c r="E39" s="29"/>
      <c r="F39" s="29"/>
      <c r="G39" s="29"/>
      <c r="H39" s="29"/>
      <c r="I39" s="29"/>
      <c r="J39" s="30"/>
      <c r="K39" s="31"/>
    </row>
    <row r="40" spans="1:11" x14ac:dyDescent="0.25">
      <c r="A40" s="50" t="s">
        <v>14</v>
      </c>
      <c r="B40" s="51"/>
      <c r="C40" s="32">
        <v>20</v>
      </c>
      <c r="D40" s="32">
        <v>22</v>
      </c>
      <c r="E40" s="32">
        <v>24</v>
      </c>
      <c r="F40" s="32">
        <v>26</v>
      </c>
      <c r="G40" s="32">
        <v>28</v>
      </c>
      <c r="H40" s="32">
        <v>30</v>
      </c>
      <c r="I40" s="32">
        <v>32</v>
      </c>
      <c r="J40" s="32">
        <v>34</v>
      </c>
      <c r="K40" s="33"/>
    </row>
    <row r="41" spans="1:11" x14ac:dyDescent="0.25">
      <c r="A41" s="20">
        <v>47121</v>
      </c>
      <c r="B41" s="21" t="s">
        <v>75</v>
      </c>
      <c r="C41" s="1"/>
      <c r="D41" s="1"/>
      <c r="E41" s="1"/>
      <c r="F41" s="1"/>
      <c r="G41" s="1"/>
      <c r="H41" s="1"/>
      <c r="I41" s="1"/>
      <c r="J41" s="2"/>
      <c r="K41" s="22">
        <f>SUM(C41:J41)*240</f>
        <v>0</v>
      </c>
    </row>
    <row r="42" spans="1:11" x14ac:dyDescent="0.25">
      <c r="A42" s="20">
        <v>16630</v>
      </c>
      <c r="B42" s="21" t="s">
        <v>76</v>
      </c>
      <c r="C42" s="1"/>
      <c r="D42" s="1"/>
      <c r="E42" s="1"/>
      <c r="F42" s="1"/>
      <c r="G42" s="34"/>
      <c r="H42" s="34"/>
      <c r="I42" s="34"/>
      <c r="J42" s="35"/>
      <c r="K42" s="22">
        <f>SUM(C42:J42)*240</f>
        <v>0</v>
      </c>
    </row>
    <row r="43" spans="1:11" x14ac:dyDescent="0.25">
      <c r="A43" s="47" t="s">
        <v>15</v>
      </c>
      <c r="B43" s="48"/>
      <c r="C43" s="17">
        <v>20</v>
      </c>
      <c r="D43" s="17">
        <v>22</v>
      </c>
      <c r="E43" s="17">
        <v>24</v>
      </c>
      <c r="F43" s="17">
        <v>26</v>
      </c>
      <c r="G43" s="17">
        <v>28</v>
      </c>
      <c r="H43" s="17">
        <v>30</v>
      </c>
      <c r="I43" s="17">
        <v>32</v>
      </c>
      <c r="J43" s="17">
        <v>34</v>
      </c>
      <c r="K43" s="19"/>
    </row>
    <row r="44" spans="1:11" x14ac:dyDescent="0.25">
      <c r="A44" s="20">
        <v>6139</v>
      </c>
      <c r="B44" s="21" t="s">
        <v>16</v>
      </c>
      <c r="C44" s="1"/>
      <c r="D44" s="1"/>
      <c r="E44" s="1"/>
      <c r="F44" s="1"/>
      <c r="G44" s="1"/>
      <c r="H44" s="1"/>
      <c r="I44" s="1"/>
      <c r="J44" s="2"/>
      <c r="K44" s="22">
        <f t="shared" ref="K44:K51" si="1">SUM(C44:J44)*240</f>
        <v>0</v>
      </c>
    </row>
    <row r="45" spans="1:11" x14ac:dyDescent="0.25">
      <c r="A45" s="20">
        <v>19097</v>
      </c>
      <c r="B45" s="21" t="s">
        <v>17</v>
      </c>
      <c r="C45" s="1"/>
      <c r="D45" s="1"/>
      <c r="E45" s="1"/>
      <c r="F45" s="1"/>
      <c r="G45" s="1"/>
      <c r="H45" s="1"/>
      <c r="I45" s="1"/>
      <c r="J45" s="2"/>
      <c r="K45" s="22">
        <f t="shared" si="1"/>
        <v>0</v>
      </c>
    </row>
    <row r="46" spans="1:11" x14ac:dyDescent="0.25">
      <c r="A46" s="20">
        <v>32338</v>
      </c>
      <c r="B46" s="21" t="s">
        <v>49</v>
      </c>
      <c r="C46" s="1"/>
      <c r="D46" s="1"/>
      <c r="E46" s="1"/>
      <c r="F46" s="1"/>
      <c r="G46" s="1"/>
      <c r="H46" s="1"/>
      <c r="I46" s="1"/>
      <c r="J46" s="2"/>
      <c r="K46" s="22">
        <f t="shared" si="1"/>
        <v>0</v>
      </c>
    </row>
    <row r="47" spans="1:11" x14ac:dyDescent="0.25">
      <c r="A47" s="20">
        <v>20113</v>
      </c>
      <c r="B47" s="21" t="s">
        <v>77</v>
      </c>
      <c r="C47" s="1"/>
      <c r="D47" s="1"/>
      <c r="E47" s="1"/>
      <c r="F47" s="1"/>
      <c r="G47" s="1"/>
      <c r="H47" s="1"/>
      <c r="I47" s="1"/>
      <c r="J47" s="2"/>
      <c r="K47" s="22">
        <f t="shared" si="1"/>
        <v>0</v>
      </c>
    </row>
    <row r="48" spans="1:11" x14ac:dyDescent="0.25">
      <c r="A48" s="20">
        <v>54054</v>
      </c>
      <c r="B48" s="21" t="s">
        <v>78</v>
      </c>
      <c r="C48" s="1"/>
      <c r="D48" s="1"/>
      <c r="E48" s="1"/>
      <c r="F48" s="1"/>
      <c r="G48" s="1"/>
      <c r="H48" s="1"/>
      <c r="I48" s="1"/>
      <c r="J48" s="2"/>
      <c r="K48" s="22">
        <f>SUM(C48:J48)*240</f>
        <v>0</v>
      </c>
    </row>
    <row r="49" spans="1:11" x14ac:dyDescent="0.25">
      <c r="A49" s="20">
        <v>16883</v>
      </c>
      <c r="B49" s="21" t="s">
        <v>57</v>
      </c>
      <c r="C49" s="1"/>
      <c r="D49" s="1"/>
      <c r="E49" s="1"/>
      <c r="F49" s="1"/>
      <c r="G49" s="1"/>
      <c r="H49" s="1"/>
      <c r="I49" s="1"/>
      <c r="J49" s="2"/>
      <c r="K49" s="22">
        <f t="shared" si="1"/>
        <v>0</v>
      </c>
    </row>
    <row r="50" spans="1:11" x14ac:dyDescent="0.25">
      <c r="A50" s="20">
        <v>6135</v>
      </c>
      <c r="B50" s="21" t="s">
        <v>59</v>
      </c>
      <c r="C50" s="1"/>
      <c r="D50" s="1"/>
      <c r="E50" s="1"/>
      <c r="F50" s="1"/>
      <c r="G50" s="1"/>
      <c r="H50" s="1"/>
      <c r="I50" s="1"/>
      <c r="J50" s="2"/>
      <c r="K50" s="22">
        <f t="shared" si="1"/>
        <v>0</v>
      </c>
    </row>
    <row r="51" spans="1:11" x14ac:dyDescent="0.25">
      <c r="A51" s="20">
        <v>20634</v>
      </c>
      <c r="B51" s="21" t="s">
        <v>79</v>
      </c>
      <c r="C51" s="1"/>
      <c r="D51" s="1"/>
      <c r="E51" s="1"/>
      <c r="F51" s="1"/>
      <c r="G51" s="1"/>
      <c r="H51" s="1"/>
      <c r="I51" s="1"/>
      <c r="J51" s="2"/>
      <c r="K51" s="22">
        <f t="shared" si="1"/>
        <v>0</v>
      </c>
    </row>
    <row r="52" spans="1:11" x14ac:dyDescent="0.25">
      <c r="A52" s="20">
        <v>19189</v>
      </c>
      <c r="B52" s="21" t="s">
        <v>80</v>
      </c>
      <c r="C52" s="1"/>
      <c r="D52" s="1"/>
      <c r="E52" s="1"/>
      <c r="F52" s="1"/>
      <c r="G52" s="1"/>
      <c r="H52" s="1"/>
      <c r="I52" s="1"/>
      <c r="J52" s="2"/>
      <c r="K52" s="22">
        <f>SUM(C52:J52)*240</f>
        <v>0</v>
      </c>
    </row>
    <row r="53" spans="1:11" x14ac:dyDescent="0.25">
      <c r="A53" s="20">
        <v>54068</v>
      </c>
      <c r="B53" s="21" t="s">
        <v>81</v>
      </c>
      <c r="C53" s="1"/>
      <c r="D53" s="1"/>
      <c r="E53" s="1"/>
      <c r="F53" s="1"/>
      <c r="G53" s="1"/>
      <c r="H53" s="1"/>
      <c r="I53" s="1"/>
      <c r="J53" s="2"/>
      <c r="K53" s="22">
        <f>SUM(C53:J53)*240</f>
        <v>0</v>
      </c>
    </row>
    <row r="54" spans="1:11" x14ac:dyDescent="0.25">
      <c r="A54" s="20">
        <v>54061</v>
      </c>
      <c r="B54" s="21" t="s">
        <v>82</v>
      </c>
      <c r="C54" s="1"/>
      <c r="D54" s="1"/>
      <c r="E54" s="1"/>
      <c r="F54" s="1"/>
      <c r="G54" s="1"/>
      <c r="H54" s="1"/>
      <c r="I54" s="1"/>
      <c r="J54" s="2"/>
      <c r="K54" s="22">
        <f>SUM(C54:J54)*240</f>
        <v>0</v>
      </c>
    </row>
    <row r="55" spans="1:11" x14ac:dyDescent="0.25">
      <c r="A55" s="47" t="s">
        <v>83</v>
      </c>
      <c r="B55" s="48"/>
      <c r="C55" s="17">
        <v>20</v>
      </c>
      <c r="D55" s="17">
        <v>22</v>
      </c>
      <c r="E55" s="17">
        <v>24</v>
      </c>
      <c r="F55" s="17">
        <v>26</v>
      </c>
      <c r="G55" s="17">
        <v>28</v>
      </c>
      <c r="H55" s="17">
        <v>30</v>
      </c>
      <c r="I55" s="17">
        <v>32</v>
      </c>
      <c r="J55" s="17">
        <v>34</v>
      </c>
      <c r="K55" s="19"/>
    </row>
    <row r="56" spans="1:11" x14ac:dyDescent="0.25">
      <c r="A56" s="20">
        <v>14885</v>
      </c>
      <c r="B56" s="21" t="s">
        <v>84</v>
      </c>
      <c r="C56" s="1"/>
      <c r="D56" s="1"/>
      <c r="E56" s="1"/>
      <c r="F56" s="1"/>
      <c r="G56" s="1"/>
      <c r="H56" s="1"/>
      <c r="I56" s="1"/>
      <c r="J56" s="2"/>
      <c r="K56" s="22">
        <f>SUM(C56:J56)*240</f>
        <v>0</v>
      </c>
    </row>
    <row r="57" spans="1:11" x14ac:dyDescent="0.25">
      <c r="A57" s="47" t="s">
        <v>18</v>
      </c>
      <c r="B57" s="48"/>
      <c r="C57" s="17">
        <v>20</v>
      </c>
      <c r="D57" s="17">
        <v>22</v>
      </c>
      <c r="E57" s="17">
        <v>24</v>
      </c>
      <c r="F57" s="17">
        <v>26</v>
      </c>
      <c r="G57" s="17">
        <v>28</v>
      </c>
      <c r="H57" s="17">
        <v>30</v>
      </c>
      <c r="I57" s="17">
        <v>32</v>
      </c>
      <c r="J57" s="17">
        <v>34</v>
      </c>
      <c r="K57" s="19"/>
    </row>
    <row r="58" spans="1:11" x14ac:dyDescent="0.25">
      <c r="A58" s="20">
        <v>47104</v>
      </c>
      <c r="B58" s="21" t="s">
        <v>60</v>
      </c>
      <c r="C58" s="1"/>
      <c r="D58" s="1"/>
      <c r="E58" s="1"/>
      <c r="F58" s="1"/>
      <c r="G58" s="1"/>
      <c r="H58" s="1"/>
      <c r="I58" s="1"/>
      <c r="J58" s="2"/>
      <c r="K58" s="22">
        <f>SUM(C58:J58)*240</f>
        <v>0</v>
      </c>
    </row>
    <row r="59" spans="1:11" x14ac:dyDescent="0.25">
      <c r="A59" s="20">
        <v>19122</v>
      </c>
      <c r="B59" s="21" t="s">
        <v>50</v>
      </c>
      <c r="C59" s="1"/>
      <c r="D59" s="1"/>
      <c r="E59" s="1"/>
      <c r="F59" s="1"/>
      <c r="G59" s="1"/>
      <c r="H59" s="1"/>
      <c r="I59" s="1"/>
      <c r="J59" s="2"/>
      <c r="K59" s="22">
        <f>SUM(C59:J59)*240</f>
        <v>0</v>
      </c>
    </row>
    <row r="60" spans="1:11" x14ac:dyDescent="0.25">
      <c r="A60" s="20">
        <v>20800</v>
      </c>
      <c r="B60" s="21" t="s">
        <v>19</v>
      </c>
      <c r="C60" s="1"/>
      <c r="D60" s="1"/>
      <c r="E60" s="1"/>
      <c r="F60" s="1"/>
      <c r="G60" s="1"/>
      <c r="H60" s="1"/>
      <c r="I60" s="1"/>
      <c r="J60" s="2"/>
      <c r="K60" s="22">
        <f>SUM(C60:J60)*240</f>
        <v>0</v>
      </c>
    </row>
    <row r="61" spans="1:11" x14ac:dyDescent="0.25">
      <c r="A61" s="20">
        <v>17652</v>
      </c>
      <c r="B61" s="21" t="s">
        <v>58</v>
      </c>
      <c r="C61" s="1"/>
      <c r="D61" s="1"/>
      <c r="E61" s="1"/>
      <c r="F61" s="1"/>
      <c r="G61" s="1"/>
      <c r="H61" s="1"/>
      <c r="I61" s="1"/>
      <c r="J61" s="2"/>
      <c r="K61" s="22">
        <f>SUM(C61:J61)*240</f>
        <v>0</v>
      </c>
    </row>
    <row r="62" spans="1:11" x14ac:dyDescent="0.25">
      <c r="A62" s="47" t="s">
        <v>85</v>
      </c>
      <c r="B62" s="48"/>
      <c r="C62" s="17">
        <v>20</v>
      </c>
      <c r="D62" s="17">
        <v>22</v>
      </c>
      <c r="E62" s="17">
        <v>24</v>
      </c>
      <c r="F62" s="17">
        <v>26</v>
      </c>
      <c r="G62" s="17">
        <v>28</v>
      </c>
      <c r="H62" s="17">
        <v>30</v>
      </c>
      <c r="I62" s="17">
        <v>32</v>
      </c>
      <c r="J62" s="17">
        <v>34</v>
      </c>
      <c r="K62" s="19"/>
    </row>
    <row r="63" spans="1:11" x14ac:dyDescent="0.25">
      <c r="A63" s="20">
        <v>45031</v>
      </c>
      <c r="B63" s="21" t="s">
        <v>86</v>
      </c>
      <c r="C63" s="1"/>
      <c r="D63" s="1"/>
      <c r="E63" s="1"/>
      <c r="F63" s="1"/>
      <c r="G63" s="1"/>
      <c r="H63" s="1"/>
      <c r="I63" s="1"/>
      <c r="J63" s="2"/>
      <c r="K63" s="22"/>
    </row>
    <row r="64" spans="1:11" x14ac:dyDescent="0.25">
      <c r="A64" s="47" t="s">
        <v>44</v>
      </c>
      <c r="B64" s="48"/>
      <c r="C64" s="17">
        <v>20</v>
      </c>
      <c r="D64" s="17">
        <v>22</v>
      </c>
      <c r="E64" s="17">
        <v>24</v>
      </c>
      <c r="F64" s="17">
        <v>26</v>
      </c>
      <c r="G64" s="17">
        <v>28</v>
      </c>
      <c r="H64" s="17">
        <v>30</v>
      </c>
      <c r="I64" s="17">
        <v>32</v>
      </c>
      <c r="J64" s="17">
        <v>34</v>
      </c>
      <c r="K64" s="19"/>
    </row>
    <row r="65" spans="1:11" x14ac:dyDescent="0.25">
      <c r="A65" s="20">
        <v>44779</v>
      </c>
      <c r="B65" s="21" t="s">
        <v>61</v>
      </c>
      <c r="C65" s="1"/>
      <c r="D65" s="1"/>
      <c r="E65" s="1"/>
      <c r="F65" s="1"/>
      <c r="G65" s="1"/>
      <c r="H65" s="1"/>
      <c r="I65" s="1"/>
      <c r="J65" s="2"/>
      <c r="K65" s="22">
        <f>SUM(C65:J65)*240</f>
        <v>0</v>
      </c>
    </row>
    <row r="66" spans="1:11" x14ac:dyDescent="0.25">
      <c r="A66" s="47" t="s">
        <v>20</v>
      </c>
      <c r="B66" s="48"/>
      <c r="C66" s="17">
        <v>20</v>
      </c>
      <c r="D66" s="17">
        <v>22</v>
      </c>
      <c r="E66" s="17">
        <v>24</v>
      </c>
      <c r="F66" s="17">
        <v>26</v>
      </c>
      <c r="G66" s="17">
        <v>28</v>
      </c>
      <c r="H66" s="17">
        <v>30</v>
      </c>
      <c r="I66" s="17">
        <v>32</v>
      </c>
      <c r="J66" s="17">
        <v>34</v>
      </c>
      <c r="K66" s="19"/>
    </row>
    <row r="67" spans="1:11" x14ac:dyDescent="0.25">
      <c r="A67" s="20">
        <v>9815</v>
      </c>
      <c r="B67" s="21" t="s">
        <v>51</v>
      </c>
      <c r="C67" s="1"/>
      <c r="D67" s="1"/>
      <c r="E67" s="1"/>
      <c r="F67" s="1"/>
      <c r="G67" s="1"/>
      <c r="H67" s="1"/>
      <c r="I67" s="1"/>
      <c r="J67" s="2"/>
      <c r="K67" s="22">
        <f>SUM(C67:J67)*240</f>
        <v>0</v>
      </c>
    </row>
    <row r="68" spans="1:11" x14ac:dyDescent="0.25">
      <c r="A68" s="20">
        <v>19132</v>
      </c>
      <c r="B68" s="21" t="s">
        <v>21</v>
      </c>
      <c r="C68" s="1"/>
      <c r="D68" s="1"/>
      <c r="E68" s="1"/>
      <c r="F68" s="1"/>
      <c r="G68" s="1"/>
      <c r="H68" s="1"/>
      <c r="I68" s="1"/>
      <c r="J68" s="2"/>
      <c r="K68" s="22">
        <f>SUM(C68:J68)*240</f>
        <v>0</v>
      </c>
    </row>
    <row r="69" spans="1:11" x14ac:dyDescent="0.25">
      <c r="A69" s="20">
        <v>17627</v>
      </c>
      <c r="B69" s="21" t="s">
        <v>22</v>
      </c>
      <c r="C69" s="1"/>
      <c r="D69" s="1"/>
      <c r="E69" s="1"/>
      <c r="F69" s="1"/>
      <c r="G69" s="1"/>
      <c r="H69" s="1"/>
      <c r="I69" s="1"/>
      <c r="J69" s="2"/>
      <c r="K69" s="22">
        <f>SUM(C69:J69)*240</f>
        <v>0</v>
      </c>
    </row>
    <row r="70" spans="1:11" x14ac:dyDescent="0.25">
      <c r="A70" s="20">
        <v>23549</v>
      </c>
      <c r="B70" s="21" t="s">
        <v>45</v>
      </c>
      <c r="C70" s="1"/>
      <c r="D70" s="1"/>
      <c r="E70" s="1"/>
      <c r="F70" s="1"/>
      <c r="G70" s="1"/>
      <c r="H70" s="1"/>
      <c r="I70" s="1"/>
      <c r="J70" s="2"/>
      <c r="K70" s="22">
        <f>SUM(C70:J70)*240</f>
        <v>0</v>
      </c>
    </row>
    <row r="71" spans="1:11" x14ac:dyDescent="0.25">
      <c r="A71" s="47" t="s">
        <v>23</v>
      </c>
      <c r="B71" s="48"/>
      <c r="C71" s="17">
        <v>20</v>
      </c>
      <c r="D71" s="17">
        <v>22</v>
      </c>
      <c r="E71" s="17">
        <v>24</v>
      </c>
      <c r="F71" s="17">
        <v>26</v>
      </c>
      <c r="G71" s="17">
        <v>28</v>
      </c>
      <c r="H71" s="17">
        <v>30</v>
      </c>
      <c r="I71" s="17">
        <v>32</v>
      </c>
      <c r="J71" s="17">
        <v>34</v>
      </c>
      <c r="K71" s="19"/>
    </row>
    <row r="72" spans="1:11" x14ac:dyDescent="0.25">
      <c r="A72" s="20">
        <v>20052</v>
      </c>
      <c r="B72" s="23" t="s">
        <v>28</v>
      </c>
      <c r="C72" s="1"/>
      <c r="D72" s="1"/>
      <c r="E72" s="1"/>
      <c r="F72" s="1"/>
      <c r="G72" s="1"/>
      <c r="H72" s="1"/>
      <c r="I72" s="1"/>
      <c r="J72" s="2"/>
      <c r="K72" s="22">
        <f t="shared" ref="K72:K79" si="2">SUM(C72:J72)*240</f>
        <v>0</v>
      </c>
    </row>
    <row r="73" spans="1:11" x14ac:dyDescent="0.25">
      <c r="A73" s="20">
        <v>16654</v>
      </c>
      <c r="B73" s="23" t="s">
        <v>87</v>
      </c>
      <c r="C73" s="1"/>
      <c r="D73" s="1"/>
      <c r="E73" s="1"/>
      <c r="F73" s="1"/>
      <c r="G73" s="1"/>
      <c r="H73" s="1"/>
      <c r="I73" s="1"/>
      <c r="J73" s="2"/>
      <c r="K73" s="22">
        <f t="shared" si="2"/>
        <v>0</v>
      </c>
    </row>
    <row r="74" spans="1:11" x14ac:dyDescent="0.25">
      <c r="A74" s="20">
        <v>37751</v>
      </c>
      <c r="B74" s="23" t="s">
        <v>25</v>
      </c>
      <c r="C74" s="1"/>
      <c r="D74" s="1"/>
      <c r="E74" s="1"/>
      <c r="F74" s="1"/>
      <c r="G74" s="1"/>
      <c r="H74" s="1"/>
      <c r="I74" s="1"/>
      <c r="J74" s="2"/>
      <c r="K74" s="22">
        <f t="shared" si="2"/>
        <v>0</v>
      </c>
    </row>
    <row r="75" spans="1:11" x14ac:dyDescent="0.25">
      <c r="A75" s="20">
        <v>16624</v>
      </c>
      <c r="B75" s="23" t="s">
        <v>88</v>
      </c>
      <c r="C75" s="1"/>
      <c r="D75" s="1"/>
      <c r="E75" s="1"/>
      <c r="F75" s="1"/>
      <c r="G75" s="1"/>
      <c r="H75" s="1"/>
      <c r="I75" s="1"/>
      <c r="J75" s="2"/>
      <c r="K75" s="22">
        <f t="shared" si="2"/>
        <v>0</v>
      </c>
    </row>
    <row r="76" spans="1:11" x14ac:dyDescent="0.25">
      <c r="A76" s="20">
        <v>7657</v>
      </c>
      <c r="B76" s="23" t="s">
        <v>26</v>
      </c>
      <c r="C76" s="1"/>
      <c r="D76" s="1"/>
      <c r="E76" s="1"/>
      <c r="F76" s="1"/>
      <c r="G76" s="1"/>
      <c r="H76" s="1"/>
      <c r="I76" s="1"/>
      <c r="J76" s="2"/>
      <c r="K76" s="22">
        <f t="shared" si="2"/>
        <v>0</v>
      </c>
    </row>
    <row r="77" spans="1:11" x14ac:dyDescent="0.25">
      <c r="A77" s="20">
        <v>20001</v>
      </c>
      <c r="B77" s="23" t="s">
        <v>27</v>
      </c>
      <c r="C77" s="1"/>
      <c r="D77" s="1"/>
      <c r="E77" s="1"/>
      <c r="F77" s="1"/>
      <c r="G77" s="1"/>
      <c r="H77" s="1"/>
      <c r="I77" s="1"/>
      <c r="J77" s="2"/>
      <c r="K77" s="22">
        <f t="shared" si="2"/>
        <v>0</v>
      </c>
    </row>
    <row r="78" spans="1:11" x14ac:dyDescent="0.25">
      <c r="A78" s="20">
        <v>15045</v>
      </c>
      <c r="B78" s="23" t="s">
        <v>24</v>
      </c>
      <c r="C78" s="1"/>
      <c r="D78" s="1"/>
      <c r="E78" s="1"/>
      <c r="F78" s="1"/>
      <c r="G78" s="1"/>
      <c r="H78" s="1"/>
      <c r="I78" s="1"/>
      <c r="J78" s="2"/>
      <c r="K78" s="22">
        <f t="shared" si="2"/>
        <v>0</v>
      </c>
    </row>
    <row r="79" spans="1:11" ht="15.75" thickBot="1" x14ac:dyDescent="0.3">
      <c r="A79" s="24">
        <v>54094</v>
      </c>
      <c r="B79" s="25" t="s">
        <v>89</v>
      </c>
      <c r="C79" s="34"/>
      <c r="D79" s="3"/>
      <c r="E79" s="3"/>
      <c r="F79" s="3"/>
      <c r="G79" s="3"/>
      <c r="H79" s="34"/>
      <c r="I79" s="34"/>
      <c r="J79" s="35"/>
      <c r="K79" s="26">
        <f t="shared" si="2"/>
        <v>0</v>
      </c>
    </row>
    <row r="80" spans="1:11" ht="15.75" thickBot="1" x14ac:dyDescent="0.3">
      <c r="A80" s="49" t="s">
        <v>63</v>
      </c>
      <c r="B80" s="49"/>
      <c r="C80" s="36">
        <f>SUM(C15:C79)-280</f>
        <v>20</v>
      </c>
      <c r="D80" s="37">
        <f>SUM(D15:D79)-308</f>
        <v>22</v>
      </c>
      <c r="E80" s="37">
        <f>SUM(E15:E79)-336</f>
        <v>24</v>
      </c>
      <c r="F80" s="37">
        <f>SUM(F15:F79)-364</f>
        <v>26</v>
      </c>
      <c r="G80" s="37">
        <f>SUM(G15:G79)-392</f>
        <v>28</v>
      </c>
      <c r="H80" s="37">
        <f>SUM(H15:H79)-420</f>
        <v>30</v>
      </c>
      <c r="I80" s="37">
        <f>SUM(I15:I79)-448</f>
        <v>32</v>
      </c>
      <c r="J80" s="38">
        <f>SUM(J15:J79)-476</f>
        <v>34</v>
      </c>
      <c r="K80" s="39">
        <f>SUM(K15:K78)</f>
        <v>0</v>
      </c>
    </row>
    <row r="81" spans="1:11" x14ac:dyDescent="0.25">
      <c r="A81" s="45" t="s">
        <v>68</v>
      </c>
      <c r="B81" s="45"/>
      <c r="J81" s="40"/>
      <c r="K81" s="41" t="s">
        <v>37</v>
      </c>
    </row>
    <row r="82" spans="1:11" x14ac:dyDescent="0.25">
      <c r="B82" s="42"/>
      <c r="D82" s="46" t="s">
        <v>38</v>
      </c>
      <c r="E82" s="46"/>
      <c r="F82" s="46"/>
      <c r="G82" s="46"/>
      <c r="H82" s="46"/>
      <c r="I82" s="46"/>
      <c r="J82" s="46"/>
      <c r="K82" s="41" t="s">
        <v>37</v>
      </c>
    </row>
    <row r="83" spans="1:11" x14ac:dyDescent="0.25">
      <c r="E83" s="43" t="s">
        <v>39</v>
      </c>
      <c r="F83" s="44"/>
      <c r="H83" s="43" t="s">
        <v>40</v>
      </c>
      <c r="I83" s="44"/>
      <c r="K83" s="41" t="s">
        <v>37</v>
      </c>
    </row>
  </sheetData>
  <sheetProtection algorithmName="SHA-512" hashValue="X8J+ZjbFwoGKPG/vksLZvKrZl8a0diolHaSTzLRuQO6awd9N3wlU9GLT8auLGmrsa13eOdBBpdfS0YnFuZTqlQ==" saltValue="taMPkJERqKwbwje1t19H1g==" spinCount="100000" sheet="1" objects="1" scenarios="1" selectLockedCells="1"/>
  <autoFilter ref="K1:K83" xr:uid="{FAD14C9E-D94D-4B02-A46F-6133F1611FB1}"/>
  <mergeCells count="37">
    <mergeCell ref="A1:J1"/>
    <mergeCell ref="E5:J5"/>
    <mergeCell ref="A2:J2"/>
    <mergeCell ref="E4:J4"/>
    <mergeCell ref="G7:J7"/>
    <mergeCell ref="A4:B5"/>
    <mergeCell ref="A6:B6"/>
    <mergeCell ref="A7:B7"/>
    <mergeCell ref="D7:E7"/>
    <mergeCell ref="C6:J6"/>
    <mergeCell ref="A8:B8"/>
    <mergeCell ref="D8:F8"/>
    <mergeCell ref="A9:B9"/>
    <mergeCell ref="C12:J12"/>
    <mergeCell ref="H8:J8"/>
    <mergeCell ref="E9:J9"/>
    <mergeCell ref="G10:J10"/>
    <mergeCell ref="A11:J11"/>
    <mergeCell ref="A36:B36"/>
    <mergeCell ref="A40:B40"/>
    <mergeCell ref="A64:B64"/>
    <mergeCell ref="A14:B14"/>
    <mergeCell ref="A23:B23"/>
    <mergeCell ref="A25:B25"/>
    <mergeCell ref="A27:B27"/>
    <mergeCell ref="A32:B32"/>
    <mergeCell ref="A34:B34"/>
    <mergeCell ref="A30:B30"/>
    <mergeCell ref="A55:B55"/>
    <mergeCell ref="A62:B62"/>
    <mergeCell ref="A81:B81"/>
    <mergeCell ref="D82:J82"/>
    <mergeCell ref="A43:B43"/>
    <mergeCell ref="A57:B57"/>
    <mergeCell ref="A66:B66"/>
    <mergeCell ref="A71:B71"/>
    <mergeCell ref="A80:B80"/>
  </mergeCells>
  <printOptions horizontalCentered="1"/>
  <pageMargins left="0.39370078740157483" right="0.39370078740157483" top="0.39370078740157483" bottom="0.59055118110236227" header="0.19685039370078741" footer="0.19685039370078741"/>
  <pageSetup paperSize="9" orientation="portrait" horizontalDpi="4294967293" verticalDpi="0" r:id="rId1"/>
  <headerFooter>
    <oddHeader>&amp;L&amp;9&amp;K000000Cyclamen x.240 - 2025&amp;R&amp;"-,Gras"&amp;9&amp;K000000Page :&amp;"-,Normal" &amp;P/&amp;N</oddHeader>
    <oddFooter>&amp;C&amp;"Times New Roman,Normal"&amp;9&amp;K000000Le fait de passer commande implique l'accéptation de l'intégralité de nos conditions générales de ventes.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B.C. Cyclamen x.240 - 2023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JULIEN</cp:lastModifiedBy>
  <cp:lastPrinted>2025-02-04T19:14:35Z</cp:lastPrinted>
  <dcterms:created xsi:type="dcterms:W3CDTF">2018-02-12T07:59:23Z</dcterms:created>
  <dcterms:modified xsi:type="dcterms:W3CDTF">2025-02-06T16:21:07Z</dcterms:modified>
</cp:coreProperties>
</file>