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EN.NPK\Desktop\Tarifs &amp; Plannings\PLANNINGS &amp; BON DE COMMANDES\2024-25\2_Livraison (Chrysanthèmes &amp; Cyclamens)\g_Cyclamens\b_Externe (clients &amp; site web)\"/>
    </mc:Choice>
  </mc:AlternateContent>
  <xr:revisionPtr revIDLastSave="0" documentId="13_ncr:1_{88D25E97-59EA-4C95-85C5-A11624ED304E}" xr6:coauthVersionLast="47" xr6:coauthVersionMax="47" xr10:uidLastSave="{00000000-0000-0000-0000-000000000000}"/>
  <workbookProtection workbookAlgorithmName="SHA-512" workbookHashValue="gU/SHo9JnRIKO62UyH4DBcKwPSv0eHJizhdpfn6nQRXc7jNi4NvYfo47MFryzDygzaB+xzN68e46iNL0cM0FDA==" workbookSaltValue="dGUCKkkyUSp64Dinu+Itjg==" workbookSpinCount="100000" lockStructure="1"/>
  <bookViews>
    <workbookView xWindow="-120" yWindow="-120" windowWidth="29040" windowHeight="15720" xr2:uid="{663DA849-557E-4D6C-BCFA-C512ED6A383E}"/>
  </bookViews>
  <sheets>
    <sheet name="BdC CYCLAMENS (x.80) 2025" sheetId="3" r:id="rId1"/>
  </sheets>
  <definedNames>
    <definedName name="_xlnm._FilterDatabase" localSheetId="0" hidden="1">'BdC CYCLAMENS (x.80) 2025'!$K$1:$K$136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3" i="3" l="1"/>
  <c r="K109" i="3"/>
  <c r="K68" i="3"/>
  <c r="K58" i="3"/>
  <c r="J133" i="3"/>
  <c r="I133" i="3"/>
  <c r="H133" i="3"/>
  <c r="G133" i="3"/>
  <c r="F133" i="3"/>
  <c r="E133" i="3"/>
  <c r="D133" i="3"/>
  <c r="C133" i="3"/>
  <c r="K126" i="3"/>
  <c r="K125" i="3"/>
  <c r="K112" i="3"/>
  <c r="K111" i="3"/>
  <c r="K80" i="3"/>
  <c r="K70" i="3"/>
  <c r="K71" i="3"/>
  <c r="K69" i="3"/>
  <c r="K65" i="3"/>
  <c r="K44" i="3"/>
  <c r="K31" i="3"/>
  <c r="K132" i="3"/>
  <c r="K94" i="3"/>
  <c r="K67" i="3"/>
  <c r="K108" i="3"/>
  <c r="K92" i="3"/>
  <c r="K88" i="3"/>
  <c r="K20" i="3"/>
  <c r="K49" i="3"/>
  <c r="K110" i="3"/>
  <c r="K114" i="3"/>
  <c r="K116" i="3"/>
  <c r="K119" i="3"/>
  <c r="K90" i="3"/>
  <c r="K91" i="3"/>
  <c r="K84" i="3"/>
  <c r="K66" i="3"/>
  <c r="K64" i="3"/>
  <c r="K17" i="3"/>
  <c r="K131" i="3"/>
  <c r="K129" i="3"/>
  <c r="K128" i="3"/>
  <c r="K127" i="3"/>
  <c r="K123" i="3"/>
  <c r="K121" i="3"/>
  <c r="K100" i="3"/>
  <c r="K99" i="3"/>
  <c r="K98" i="3"/>
  <c r="K107" i="3"/>
  <c r="K106" i="3"/>
  <c r="K97" i="3"/>
  <c r="K96" i="3"/>
  <c r="K105" i="3"/>
  <c r="K104" i="3"/>
  <c r="K103" i="3"/>
  <c r="K102" i="3"/>
  <c r="K101" i="3"/>
  <c r="K118" i="3"/>
  <c r="K117" i="3"/>
  <c r="K93" i="3"/>
  <c r="K89" i="3"/>
  <c r="K87" i="3"/>
  <c r="K86" i="3"/>
  <c r="K85" i="3"/>
  <c r="K82" i="3"/>
  <c r="K78" i="3"/>
  <c r="K77" i="3"/>
  <c r="K76" i="3"/>
  <c r="K75" i="3"/>
  <c r="K63" i="3"/>
  <c r="K62" i="3"/>
  <c r="K61" i="3"/>
  <c r="K59" i="3"/>
  <c r="K53" i="3"/>
  <c r="K51" i="3"/>
  <c r="K50" i="3"/>
  <c r="K48" i="3"/>
  <c r="K47" i="3"/>
  <c r="K46" i="3"/>
  <c r="K45" i="3"/>
  <c r="K43" i="3"/>
  <c r="K42" i="3"/>
  <c r="K40" i="3"/>
  <c r="K38" i="3"/>
  <c r="K37" i="3"/>
  <c r="K35" i="3"/>
  <c r="K33" i="3"/>
  <c r="K29" i="3"/>
  <c r="K28" i="3"/>
  <c r="K26" i="3"/>
  <c r="K24" i="3"/>
  <c r="K22" i="3"/>
  <c r="K21" i="3"/>
  <c r="K19" i="3"/>
  <c r="K18" i="3"/>
  <c r="K16" i="3"/>
  <c r="K15" i="3"/>
  <c r="K133" i="3" s="1"/>
  <c r="K55" i="3"/>
</calcChain>
</file>

<file path=xl/sharedStrings.xml><?xml version="1.0" encoding="utf-8"?>
<sst xmlns="http://schemas.openxmlformats.org/spreadsheetml/2006/main" count="158" uniqueCount="144">
  <si>
    <t>Réf.</t>
  </si>
  <si>
    <t>Variétés</t>
  </si>
  <si>
    <t>Mini Calypso F1 Ecarlate  8119</t>
  </si>
  <si>
    <t>Mini Calypso F1 Rose vif 9104</t>
  </si>
  <si>
    <t>Mini Calypso F1 Violet 1048</t>
  </si>
  <si>
    <t>MINI RUSTICA F1</t>
  </si>
  <si>
    <t>MINI FLAMENCO</t>
  </si>
  <si>
    <t>Mini Flamenco Rouge à œil blanc</t>
  </si>
  <si>
    <t>FROU-FROU F1</t>
  </si>
  <si>
    <t>Frou-frou F1 Mélange uni</t>
  </si>
  <si>
    <t>MEDIUM F1</t>
  </si>
  <si>
    <t>Médium F1 Mélange complet</t>
  </si>
  <si>
    <t>Médium F1 Rouge 9228</t>
  </si>
  <si>
    <t>PRESTIGE F1</t>
  </si>
  <si>
    <t xml:space="preserve">Prestige F1 Ecarlate 3006  </t>
  </si>
  <si>
    <t>STRIATA Frangé Tétra</t>
  </si>
  <si>
    <t>Striata Strié Parme et violet</t>
  </si>
  <si>
    <t>FANTAISY F1</t>
  </si>
  <si>
    <t>SMARTIZ</t>
  </si>
  <si>
    <t>METIS</t>
  </si>
  <si>
    <t>Métis Mélange classique 4900</t>
  </si>
  <si>
    <t xml:space="preserve">Métis Mélange décora 4950 </t>
  </si>
  <si>
    <t>TIANIS</t>
  </si>
  <si>
    <t>Tianis Mélange flammé 3910</t>
  </si>
  <si>
    <t>LATINIA</t>
  </si>
  <si>
    <t>Latinia Mélange Fantasia 1960</t>
  </si>
  <si>
    <t>Latinia Success rouge vif 1011</t>
  </si>
  <si>
    <t>Latinia Success blanc 1121</t>
  </si>
  <si>
    <t>Latinia Success magenta foncé 1107</t>
  </si>
  <si>
    <t>Latinia Success violet 1097</t>
  </si>
  <si>
    <t>HALIOS</t>
  </si>
  <si>
    <t>Halios HD Mélange 2940 (compact)</t>
  </si>
  <si>
    <t>Halios Mélange Fantasia  2960</t>
  </si>
  <si>
    <t>Halios Mélange flammé décora 2290</t>
  </si>
  <si>
    <t>Halios Mélange Classic 2900 (poussant)</t>
  </si>
  <si>
    <t>Halios HD Ecarlate Vif 2018</t>
  </si>
  <si>
    <t>Halios HD Fuchsia clair 2081</t>
  </si>
  <si>
    <t>Halios HD Saumon 2039</t>
  </si>
  <si>
    <t>Halios HD Rose indien 2075</t>
  </si>
  <si>
    <t>Halios Blush intense 2812</t>
  </si>
  <si>
    <t>HALIOS CURLY FRANGÉ</t>
  </si>
  <si>
    <t xml:space="preserve">MINI Schoneveld </t>
  </si>
  <si>
    <t xml:space="preserve">Verano F1 Mélange </t>
  </si>
  <si>
    <t>Carino F1 Mélange</t>
  </si>
  <si>
    <t xml:space="preserve">Mini Winter F1 Mélange </t>
  </si>
  <si>
    <t xml:space="preserve">Picasso F1 Mélange </t>
  </si>
  <si>
    <t xml:space="preserve">Allure F1 Mélange </t>
  </si>
  <si>
    <t xml:space="preserve">MAXI Schoneveld </t>
  </si>
  <si>
    <t>MINI CALYPSO F1</t>
  </si>
  <si>
    <t>C.P.</t>
  </si>
  <si>
    <t xml:space="preserve">Ville </t>
  </si>
  <si>
    <t>Tél. :</t>
  </si>
  <si>
    <t>Fax :</t>
  </si>
  <si>
    <t>E-mail :</t>
  </si>
  <si>
    <t>Client :</t>
  </si>
  <si>
    <t>Adresse :</t>
  </si>
  <si>
    <t>Tél. : +33 477 590 771</t>
  </si>
  <si>
    <t>A</t>
  </si>
  <si>
    <t>Accépteriez-vous le changement de variété :</t>
  </si>
  <si>
    <t>OUI</t>
  </si>
  <si>
    <t>NON</t>
  </si>
  <si>
    <t>Total</t>
  </si>
  <si>
    <t>date de commande :</t>
  </si>
  <si>
    <t>Mini Calypso F1 Blanc 1612 odorant</t>
  </si>
  <si>
    <t>Halios HD Rouge Rebelle 2016</t>
  </si>
  <si>
    <t>Halios Fun Flame Magenta 2850</t>
  </si>
  <si>
    <t>Semaine de livraison</t>
  </si>
  <si>
    <t>Métis Mélange fantasia 4960</t>
  </si>
  <si>
    <t>Latinia Mélange Classic 1900</t>
  </si>
  <si>
    <t>Mini Calypso F1 Mélange complet classic</t>
  </si>
  <si>
    <t>Mini Calypso F1 Mélange spécial pack</t>
  </si>
  <si>
    <t>SUNKISS HIVER</t>
  </si>
  <si>
    <t>Optima F1 Select Mélange complet</t>
  </si>
  <si>
    <t>Optima F1 Select Mélange flammé</t>
  </si>
  <si>
    <t>Optima F1 Select Blanc 1631</t>
  </si>
  <si>
    <t>Optima F1 Select Lie de vin 1639</t>
  </si>
  <si>
    <t>Optima F1 Select Lilas 1640</t>
  </si>
  <si>
    <t>Optima F1 Select Rose vif 1636</t>
  </si>
  <si>
    <t>Optima F1 Select Saumon 1635</t>
  </si>
  <si>
    <t>Tianis Mélange fantasia  3960</t>
  </si>
  <si>
    <t>Latinia Mélange Flammé 1910</t>
  </si>
  <si>
    <t>Latinia Victoria 50 1720</t>
  </si>
  <si>
    <t>Halios Classic Litchi fuchsia 2064</t>
  </si>
  <si>
    <t>Halios Classic Violet Cattleya 2102</t>
  </si>
  <si>
    <t>Latinia Victoria 50 2720</t>
  </si>
  <si>
    <t>Halios HD Mélange Flammé 2910</t>
  </si>
  <si>
    <t>Halios HD Violet vif 2091</t>
  </si>
  <si>
    <t>41, Z.A. Les Terres de Villeneuve</t>
  </si>
  <si>
    <t>F.43330 Saint Ferréol d'Auroure</t>
  </si>
  <si>
    <t>Mini Calypso F1 Ecarlate  vif 1608</t>
  </si>
  <si>
    <t>Mini Rondo</t>
  </si>
  <si>
    <t>Mini Rustica F1 mélange</t>
  </si>
  <si>
    <t>Mini Flamenco Mélange 4 couleurs</t>
  </si>
  <si>
    <t>Sunkiss Mélange complet 35% Flammé</t>
  </si>
  <si>
    <t>Fantaisy F1 Mélange 8 couleurs complet</t>
  </si>
  <si>
    <t>Toute commande fera l'objet d'une confirmation chiffrée.</t>
  </si>
  <si>
    <t>MINI RONDO</t>
  </si>
  <si>
    <t>Optima F1 Select Violet 2204</t>
  </si>
  <si>
    <t>Métis Mélange liseré 4911</t>
  </si>
  <si>
    <t>Métis Ecarlate compact 4011</t>
  </si>
  <si>
    <t>Tianis Rouge Ecarlate 3012</t>
  </si>
  <si>
    <t>INDIAKA F1</t>
  </si>
  <si>
    <t>Halios Classic Rouge écarlate évol. 2012</t>
  </si>
  <si>
    <t>Smartiz Micro Primeur 6925 Exp.</t>
  </si>
  <si>
    <t>Métis Fuchsia et fuchsia vif 4072</t>
  </si>
  <si>
    <t>Tianis Mélange Sucess 3970</t>
  </si>
  <si>
    <t>Indiaka F1 Mélange Homogène 53950</t>
  </si>
  <si>
    <t>Halios HD Blanc 2123 blanc grande fleur</t>
  </si>
  <si>
    <t>Cyc Leopardo F1 mélange</t>
  </si>
  <si>
    <t>MINI COLORADO EP</t>
  </si>
  <si>
    <t>MIDI+</t>
  </si>
  <si>
    <t>Latinia Success rose Bombon 1078</t>
  </si>
  <si>
    <t>Halios HD Fuchsia néon 2077 (rose vif)</t>
  </si>
  <si>
    <t>Mammoth Nxtgen F1  mélange</t>
  </si>
  <si>
    <t>Livraison sur planning délais 18 semaines.</t>
  </si>
  <si>
    <t>BON DE COMMANDE CYCLAMEN 2025.</t>
  </si>
  <si>
    <r>
      <rPr>
        <sz val="24"/>
        <rFont val="Trekker"/>
        <family val="2"/>
      </rPr>
      <t>N.P.K.</t>
    </r>
    <r>
      <rPr>
        <sz val="9"/>
        <rFont val="Calibri"/>
        <family val="2"/>
      </rPr>
      <t xml:space="preserve"> </t>
    </r>
    <r>
      <rPr>
        <sz val="16"/>
        <rFont val="Surfer"/>
      </rPr>
      <t>Distribution</t>
    </r>
  </si>
  <si>
    <r>
      <t xml:space="preserve">E-mail : </t>
    </r>
    <r>
      <rPr>
        <i/>
        <sz val="10"/>
        <rFont val="Times New Roman"/>
        <family val="1"/>
      </rPr>
      <t>npk.distribution@orange.fr</t>
    </r>
  </si>
  <si>
    <r>
      <t>Mini Calypso F1 Mélange flammé</t>
    </r>
    <r>
      <rPr>
        <vertAlign val="superscript"/>
        <sz val="8"/>
        <rFont val="Arial"/>
        <family val="2"/>
      </rPr>
      <t>Improved</t>
    </r>
  </si>
  <si>
    <r>
      <t>OPTIMA F1</t>
    </r>
    <r>
      <rPr>
        <i/>
        <sz val="8"/>
        <rFont val="Arial"/>
        <family val="2"/>
      </rPr>
      <t xml:space="preserve"> </t>
    </r>
    <r>
      <rPr>
        <b/>
        <sz val="8"/>
        <rFont val="Arial"/>
        <family val="2"/>
      </rPr>
      <t>SELECT</t>
    </r>
  </si>
  <si>
    <r>
      <t xml:space="preserve">Plaque de 84 mottes de </t>
    </r>
    <r>
      <rPr>
        <b/>
        <sz val="9"/>
        <color indexed="9"/>
        <rFont val="Calibri"/>
        <family val="2"/>
      </rPr>
      <t>Ø 38 Mm.</t>
    </r>
  </si>
  <si>
    <t>Mini Colorado EP en 3 couleurs fluo</t>
  </si>
  <si>
    <t>Optima F1 Select Mélange aquarel 4 col.</t>
  </si>
  <si>
    <t>Optima F1 Select Rouge vif intense 2207</t>
  </si>
  <si>
    <t>Smartiz Flammé Mélange Bisous 69290</t>
  </si>
  <si>
    <t>Métis Blanc crème Chantilly 4122</t>
  </si>
  <si>
    <r>
      <t>Métis Victoria saumon &amp; fuchsia 4740</t>
    </r>
    <r>
      <rPr>
        <b/>
        <vertAlign val="superscript"/>
        <sz val="8"/>
        <rFont val="Arial"/>
        <family val="2"/>
      </rPr>
      <t>2025</t>
    </r>
  </si>
  <si>
    <t>Métis Absolu Victoria4702 (très odorant)</t>
  </si>
  <si>
    <t>Métis Abanico EXP Mélange 45900</t>
  </si>
  <si>
    <t>Métis Crispino Mélange 48900 (Mini Frangé)</t>
  </si>
  <si>
    <t>METISE PETIT MOULIN</t>
  </si>
  <si>
    <r>
      <t>Petit Moulin 100237 double 100 jours</t>
    </r>
    <r>
      <rPr>
        <b/>
        <vertAlign val="superscript"/>
        <sz val="8"/>
        <rFont val="Arial"/>
        <family val="2"/>
      </rPr>
      <t>2025</t>
    </r>
  </si>
  <si>
    <t>Métalis Mélange décora (6 Col.) 52950</t>
  </si>
  <si>
    <t>Latinia Mélange Success Evolution 1971</t>
  </si>
  <si>
    <t>Latinia Funflame Magenta 1850</t>
  </si>
  <si>
    <t>Halios HD Lavande 2103</t>
  </si>
  <si>
    <r>
      <t>Halios HD Saumon flammé 2146</t>
    </r>
    <r>
      <rPr>
        <b/>
        <vertAlign val="superscript"/>
        <sz val="8"/>
        <rFont val="Arial"/>
        <family val="2"/>
      </rPr>
      <t>2025</t>
    </r>
  </si>
  <si>
    <r>
      <t>Halios HD Rouge Satisfaction 2013</t>
    </r>
    <r>
      <rPr>
        <b/>
        <vertAlign val="superscript"/>
        <sz val="8"/>
        <rFont val="Arial"/>
        <family val="2"/>
      </rPr>
      <t>2025</t>
    </r>
  </si>
  <si>
    <r>
      <t>Halios Classic Fuchsia vif 2072</t>
    </r>
    <r>
      <rPr>
        <b/>
        <vertAlign val="superscript"/>
        <sz val="8"/>
        <rFont val="Arial"/>
        <family val="2"/>
      </rPr>
      <t>2025</t>
    </r>
  </si>
  <si>
    <t>Halios Classis Magenta Foncé 2108</t>
  </si>
  <si>
    <t>Halios Curly 2582 (précoce)</t>
  </si>
  <si>
    <t>DJIX F1 Mélange</t>
  </si>
  <si>
    <t>Mini Crayon F1 Mélange</t>
  </si>
  <si>
    <r>
      <t>Nouveautées / Introductions</t>
    </r>
    <r>
      <rPr>
        <b/>
        <vertAlign val="superscript"/>
        <sz val="8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</si>
</sst>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[$-40C]d\ mmmm\ yyyy;@"/>
  </numFmts>
  <fonts count="28" x14ac:knownFonts="1">
    <font>
      <sz val="11"/>
      <color theme="1"/>
      <name val="Calibri"/>
      <family val="2"/>
      <scheme val="minor"/>
    </font>
    <font>
      <b/>
      <sz val="9"/>
      <color indexed="9"/>
      <name val="Calibri"/>
      <family val="2"/>
    </font>
    <font>
      <sz val="9"/>
      <name val="Calibri"/>
      <family val="2"/>
    </font>
    <font>
      <sz val="24"/>
      <name val="Trekker"/>
      <family val="2"/>
    </font>
    <font>
      <sz val="16"/>
      <name val="Surfer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u/>
      <sz val="8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sz val="18"/>
      <color theme="0"/>
      <name val="Cooper Black"/>
      <family val="1"/>
    </font>
    <font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8">
    <xf numFmtId="0" fontId="0" fillId="0" borderId="0" xfId="0"/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6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17" fillId="0" borderId="1" xfId="0" applyNumberFormat="1" applyFont="1" applyBorder="1"/>
    <xf numFmtId="0" fontId="16" fillId="0" borderId="1" xfId="0" applyFont="1" applyBorder="1" applyAlignment="1">
      <alignment horizontal="center" vertical="center"/>
    </xf>
    <xf numFmtId="3" fontId="17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1"/>
    </xf>
    <xf numFmtId="0" fontId="19" fillId="4" borderId="1" xfId="0" applyFont="1" applyFill="1" applyBorder="1"/>
    <xf numFmtId="0" fontId="22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indent="1"/>
    </xf>
    <xf numFmtId="0" fontId="8" fillId="0" borderId="1" xfId="0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3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left" vertical="center" indent="1"/>
    </xf>
    <xf numFmtId="0" fontId="19" fillId="4" borderId="3" xfId="0" applyFont="1" applyFill="1" applyBorder="1"/>
    <xf numFmtId="165" fontId="21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>
      <alignment horizontal="center" vertical="center"/>
    </xf>
    <xf numFmtId="164" fontId="21" fillId="0" borderId="0" xfId="0" applyNumberFormat="1" applyFont="1" applyAlignment="1" applyProtection="1">
      <alignment horizontal="center"/>
      <protection locked="0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5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5" fillId="0" borderId="0" xfId="0" applyFont="1" applyAlignment="1">
      <alignment horizontal="left" indent="2"/>
    </xf>
    <xf numFmtId="49" fontId="26" fillId="0" borderId="0" xfId="1" applyNumberFormat="1" applyFont="1" applyFill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top" indent="1"/>
    </xf>
    <xf numFmtId="0" fontId="20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/>
      <protection locked="0"/>
    </xf>
    <xf numFmtId="3" fontId="21" fillId="0" borderId="0" xfId="0" applyNumberFormat="1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AF8EC-B3BF-49B2-85E9-2CED9134400F}">
  <dimension ref="A1:K136"/>
  <sheetViews>
    <sheetView tabSelected="1" zoomScale="130" zoomScaleNormal="130" workbookViewId="0">
      <selection activeCell="E4" sqref="E4:J4"/>
    </sheetView>
  </sheetViews>
  <sheetFormatPr baseColWidth="10" defaultRowHeight="15" x14ac:dyDescent="0.25"/>
  <cols>
    <col min="1" max="1" width="6.7109375" style="4" customWidth="1"/>
    <col min="2" max="2" width="30.7109375" style="4" customWidth="1"/>
    <col min="3" max="11" width="4.7109375" style="4" customWidth="1"/>
    <col min="12" max="16384" width="11.42578125" style="4"/>
  </cols>
  <sheetData>
    <row r="1" spans="1:11" ht="22.5" x14ac:dyDescent="0.3">
      <c r="A1" s="48" t="s">
        <v>115</v>
      </c>
      <c r="B1" s="48"/>
      <c r="C1" s="48"/>
      <c r="D1" s="48"/>
      <c r="E1" s="48"/>
      <c r="F1" s="48"/>
      <c r="G1" s="48"/>
      <c r="H1" s="48"/>
      <c r="I1" s="48"/>
      <c r="J1" s="48"/>
      <c r="K1" s="17" t="s">
        <v>57</v>
      </c>
    </row>
    <row r="2" spans="1:11" x14ac:dyDescent="0.25">
      <c r="A2" s="49" t="s">
        <v>120</v>
      </c>
      <c r="B2" s="49"/>
      <c r="C2" s="49"/>
      <c r="D2" s="49"/>
      <c r="E2" s="49"/>
      <c r="F2" s="49"/>
      <c r="G2" s="49"/>
      <c r="H2" s="49"/>
      <c r="I2" s="49"/>
      <c r="J2" s="49"/>
      <c r="K2" s="17" t="s">
        <v>57</v>
      </c>
    </row>
    <row r="3" spans="1:1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1" t="s">
        <v>57</v>
      </c>
    </row>
    <row r="4" spans="1:11" x14ac:dyDescent="0.25">
      <c r="A4" s="52" t="s">
        <v>116</v>
      </c>
      <c r="B4" s="52"/>
      <c r="C4" s="6" t="s">
        <v>54</v>
      </c>
      <c r="D4" s="6"/>
      <c r="E4" s="53"/>
      <c r="F4" s="53"/>
      <c r="G4" s="53"/>
      <c r="H4" s="53"/>
      <c r="I4" s="53"/>
      <c r="J4" s="53"/>
      <c r="K4" s="1" t="s">
        <v>57</v>
      </c>
    </row>
    <row r="5" spans="1:11" x14ac:dyDescent="0.25">
      <c r="A5" s="52"/>
      <c r="B5" s="52"/>
      <c r="C5" s="6" t="s">
        <v>55</v>
      </c>
      <c r="D5" s="6"/>
      <c r="E5" s="54"/>
      <c r="F5" s="54"/>
      <c r="G5" s="54"/>
      <c r="H5" s="54"/>
      <c r="I5" s="54"/>
      <c r="J5" s="54"/>
      <c r="K5" s="1" t="s">
        <v>57</v>
      </c>
    </row>
    <row r="6" spans="1:11" x14ac:dyDescent="0.25">
      <c r="A6" s="50" t="s">
        <v>87</v>
      </c>
      <c r="B6" s="50"/>
      <c r="C6" s="57"/>
      <c r="D6" s="57"/>
      <c r="E6" s="57"/>
      <c r="F6" s="57"/>
      <c r="G6" s="57"/>
      <c r="H6" s="57"/>
      <c r="I6" s="57"/>
      <c r="J6" s="57"/>
      <c r="K6" s="1" t="s">
        <v>57</v>
      </c>
    </row>
    <row r="7" spans="1:11" x14ac:dyDescent="0.25">
      <c r="A7" s="50" t="s">
        <v>88</v>
      </c>
      <c r="B7" s="50"/>
      <c r="C7" s="6" t="s">
        <v>49</v>
      </c>
      <c r="D7" s="56"/>
      <c r="E7" s="56"/>
      <c r="F7" s="6" t="s">
        <v>50</v>
      </c>
      <c r="G7" s="55"/>
      <c r="H7" s="55"/>
      <c r="I7" s="55"/>
      <c r="J7" s="55"/>
      <c r="K7" s="1" t="s">
        <v>57</v>
      </c>
    </row>
    <row r="8" spans="1:11" x14ac:dyDescent="0.25">
      <c r="A8" s="50" t="s">
        <v>56</v>
      </c>
      <c r="B8" s="50"/>
      <c r="C8" s="6" t="s">
        <v>51</v>
      </c>
      <c r="D8" s="42"/>
      <c r="E8" s="42"/>
      <c r="F8" s="42"/>
      <c r="G8" s="6" t="s">
        <v>52</v>
      </c>
      <c r="H8" s="42"/>
      <c r="I8" s="42"/>
      <c r="J8" s="42"/>
      <c r="K8" s="1" t="s">
        <v>57</v>
      </c>
    </row>
    <row r="9" spans="1:11" x14ac:dyDescent="0.25">
      <c r="A9" s="50" t="s">
        <v>117</v>
      </c>
      <c r="B9" s="50"/>
      <c r="C9" s="6" t="s">
        <v>53</v>
      </c>
      <c r="D9" s="6"/>
      <c r="E9" s="51"/>
      <c r="F9" s="51"/>
      <c r="G9" s="51"/>
      <c r="H9" s="51"/>
      <c r="I9" s="51"/>
      <c r="J9" s="51"/>
      <c r="K9" s="1" t="s">
        <v>57</v>
      </c>
    </row>
    <row r="10" spans="1:11" x14ac:dyDescent="0.25">
      <c r="C10" s="7"/>
      <c r="D10" s="7"/>
      <c r="E10" s="7"/>
      <c r="F10" s="8" t="s">
        <v>62</v>
      </c>
      <c r="G10" s="40"/>
      <c r="H10" s="40"/>
      <c r="I10" s="40"/>
      <c r="J10" s="40"/>
      <c r="K10" s="1" t="s">
        <v>57</v>
      </c>
    </row>
    <row r="11" spans="1:11" x14ac:dyDescent="0.25">
      <c r="A11" s="41" t="s">
        <v>114</v>
      </c>
      <c r="B11" s="41"/>
      <c r="C11" s="41"/>
      <c r="D11" s="41"/>
      <c r="E11" s="41"/>
      <c r="F11" s="41"/>
      <c r="G11" s="41"/>
      <c r="H11" s="41"/>
      <c r="I11" s="41"/>
      <c r="J11" s="41"/>
      <c r="K11" s="1" t="s">
        <v>57</v>
      </c>
    </row>
    <row r="12" spans="1:11" ht="15" customHeight="1" x14ac:dyDescent="0.25">
      <c r="A12" s="31" t="s">
        <v>0</v>
      </c>
      <c r="B12" s="31" t="s">
        <v>1</v>
      </c>
      <c r="C12" s="46" t="s">
        <v>66</v>
      </c>
      <c r="D12" s="46"/>
      <c r="E12" s="46"/>
      <c r="F12" s="46"/>
      <c r="G12" s="46"/>
      <c r="H12" s="46"/>
      <c r="I12" s="46"/>
      <c r="J12" s="46"/>
      <c r="K12" s="32" t="s">
        <v>61</v>
      </c>
    </row>
    <row r="13" spans="1:11" ht="15" customHeight="1" x14ac:dyDescent="0.25">
      <c r="A13" s="31"/>
      <c r="B13" s="31"/>
      <c r="C13" s="27">
        <v>20</v>
      </c>
      <c r="D13" s="27">
        <v>22</v>
      </c>
      <c r="E13" s="27">
        <v>24</v>
      </c>
      <c r="F13" s="27">
        <v>26</v>
      </c>
      <c r="G13" s="27">
        <v>28</v>
      </c>
      <c r="H13" s="27">
        <v>30</v>
      </c>
      <c r="I13" s="27">
        <v>32</v>
      </c>
      <c r="J13" s="27">
        <v>34</v>
      </c>
      <c r="K13" s="32" t="s">
        <v>57</v>
      </c>
    </row>
    <row r="14" spans="1:11" x14ac:dyDescent="0.25">
      <c r="A14" s="25" t="s">
        <v>48</v>
      </c>
      <c r="B14" s="33"/>
      <c r="C14" s="27">
        <v>20</v>
      </c>
      <c r="D14" s="27">
        <v>22</v>
      </c>
      <c r="E14" s="27">
        <v>24</v>
      </c>
      <c r="F14" s="27">
        <v>26</v>
      </c>
      <c r="G14" s="27">
        <v>28</v>
      </c>
      <c r="H14" s="27">
        <v>30</v>
      </c>
      <c r="I14" s="27">
        <v>32</v>
      </c>
      <c r="J14" s="27">
        <v>34</v>
      </c>
      <c r="K14" s="28"/>
    </row>
    <row r="15" spans="1:11" x14ac:dyDescent="0.25">
      <c r="A15" s="18">
        <v>22414</v>
      </c>
      <c r="B15" s="19" t="s">
        <v>69</v>
      </c>
      <c r="C15" s="20"/>
      <c r="D15" s="20"/>
      <c r="E15" s="20"/>
      <c r="F15" s="20"/>
      <c r="G15" s="20"/>
      <c r="H15" s="20"/>
      <c r="I15" s="20"/>
      <c r="J15" s="21"/>
      <c r="K15" s="22">
        <f t="shared" ref="K15:K22" si="0">SUM(C15:J15)*84</f>
        <v>0</v>
      </c>
    </row>
    <row r="16" spans="1:11" x14ac:dyDescent="0.25">
      <c r="A16" s="18">
        <v>22681</v>
      </c>
      <c r="B16" s="19" t="s">
        <v>118</v>
      </c>
      <c r="C16" s="20"/>
      <c r="D16" s="20"/>
      <c r="E16" s="20"/>
      <c r="F16" s="20"/>
      <c r="G16" s="20"/>
      <c r="H16" s="20"/>
      <c r="I16" s="20"/>
      <c r="J16" s="21"/>
      <c r="K16" s="22">
        <f t="shared" si="0"/>
        <v>0</v>
      </c>
    </row>
    <row r="17" spans="1:11" x14ac:dyDescent="0.25">
      <c r="A17" s="18">
        <v>22355</v>
      </c>
      <c r="B17" s="19" t="s">
        <v>70</v>
      </c>
      <c r="C17" s="20"/>
      <c r="D17" s="20"/>
      <c r="E17" s="20"/>
      <c r="F17" s="20"/>
      <c r="G17" s="20"/>
      <c r="H17" s="20"/>
      <c r="I17" s="20"/>
      <c r="J17" s="21"/>
      <c r="K17" s="22">
        <f t="shared" si="0"/>
        <v>0</v>
      </c>
    </row>
    <row r="18" spans="1:11" x14ac:dyDescent="0.25">
      <c r="A18" s="18">
        <v>43527</v>
      </c>
      <c r="B18" s="19" t="s">
        <v>63</v>
      </c>
      <c r="C18" s="20"/>
      <c r="D18" s="20"/>
      <c r="E18" s="20"/>
      <c r="F18" s="20"/>
      <c r="G18" s="20"/>
      <c r="H18" s="20"/>
      <c r="I18" s="20"/>
      <c r="J18" s="21"/>
      <c r="K18" s="22">
        <f t="shared" si="0"/>
        <v>0</v>
      </c>
    </row>
    <row r="19" spans="1:11" x14ac:dyDescent="0.25">
      <c r="A19" s="18">
        <v>21030</v>
      </c>
      <c r="B19" s="19" t="s">
        <v>2</v>
      </c>
      <c r="C19" s="20"/>
      <c r="D19" s="20"/>
      <c r="E19" s="20"/>
      <c r="F19" s="20"/>
      <c r="G19" s="20"/>
      <c r="H19" s="20"/>
      <c r="I19" s="20"/>
      <c r="J19" s="21"/>
      <c r="K19" s="22">
        <f t="shared" si="0"/>
        <v>0</v>
      </c>
    </row>
    <row r="20" spans="1:11" x14ac:dyDescent="0.25">
      <c r="A20" s="18">
        <v>46883</v>
      </c>
      <c r="B20" s="19" t="s">
        <v>89</v>
      </c>
      <c r="C20" s="20"/>
      <c r="D20" s="20"/>
      <c r="E20" s="20"/>
      <c r="F20" s="20"/>
      <c r="G20" s="20"/>
      <c r="H20" s="20"/>
      <c r="I20" s="20"/>
      <c r="J20" s="21"/>
      <c r="K20" s="22">
        <f t="shared" si="0"/>
        <v>0</v>
      </c>
    </row>
    <row r="21" spans="1:11" x14ac:dyDescent="0.25">
      <c r="A21" s="18">
        <v>23601</v>
      </c>
      <c r="B21" s="19" t="s">
        <v>3</v>
      </c>
      <c r="C21" s="20"/>
      <c r="D21" s="20"/>
      <c r="E21" s="20"/>
      <c r="F21" s="20"/>
      <c r="G21" s="20"/>
      <c r="H21" s="20"/>
      <c r="I21" s="20"/>
      <c r="J21" s="21"/>
      <c r="K21" s="22">
        <f t="shared" si="0"/>
        <v>0</v>
      </c>
    </row>
    <row r="22" spans="1:11" x14ac:dyDescent="0.25">
      <c r="A22" s="18">
        <v>23615</v>
      </c>
      <c r="B22" s="19" t="s">
        <v>4</v>
      </c>
      <c r="C22" s="20"/>
      <c r="D22" s="20"/>
      <c r="E22" s="20"/>
      <c r="F22" s="20"/>
      <c r="G22" s="20"/>
      <c r="H22" s="20"/>
      <c r="I22" s="20"/>
      <c r="J22" s="21"/>
      <c r="K22" s="22">
        <f t="shared" si="0"/>
        <v>0</v>
      </c>
    </row>
    <row r="23" spans="1:11" x14ac:dyDescent="0.25">
      <c r="A23" s="25" t="s">
        <v>96</v>
      </c>
      <c r="B23" s="26"/>
      <c r="C23" s="27">
        <v>20</v>
      </c>
      <c r="D23" s="27">
        <v>22</v>
      </c>
      <c r="E23" s="27">
        <v>24</v>
      </c>
      <c r="F23" s="27">
        <v>26</v>
      </c>
      <c r="G23" s="27">
        <v>28</v>
      </c>
      <c r="H23" s="27">
        <v>30</v>
      </c>
      <c r="I23" s="27">
        <v>32</v>
      </c>
      <c r="J23" s="27">
        <v>34</v>
      </c>
      <c r="K23" s="28"/>
    </row>
    <row r="24" spans="1:11" x14ac:dyDescent="0.25">
      <c r="A24" s="18">
        <v>46890</v>
      </c>
      <c r="B24" s="19" t="s">
        <v>90</v>
      </c>
      <c r="C24" s="20"/>
      <c r="D24" s="20"/>
      <c r="E24" s="20"/>
      <c r="F24" s="20"/>
      <c r="G24" s="20"/>
      <c r="H24" s="20"/>
      <c r="I24" s="20"/>
      <c r="J24" s="21"/>
      <c r="K24" s="22">
        <f>SUM(C24:J24)*84</f>
        <v>0</v>
      </c>
    </row>
    <row r="25" spans="1:11" x14ac:dyDescent="0.25">
      <c r="A25" s="25" t="s">
        <v>5</v>
      </c>
      <c r="B25" s="26"/>
      <c r="C25" s="27">
        <v>20</v>
      </c>
      <c r="D25" s="27">
        <v>22</v>
      </c>
      <c r="E25" s="27">
        <v>24</v>
      </c>
      <c r="F25" s="27">
        <v>26</v>
      </c>
      <c r="G25" s="27">
        <v>28</v>
      </c>
      <c r="H25" s="27">
        <v>30</v>
      </c>
      <c r="I25" s="27">
        <v>32</v>
      </c>
      <c r="J25" s="27">
        <v>34</v>
      </c>
      <c r="K25" s="28"/>
    </row>
    <row r="26" spans="1:11" x14ac:dyDescent="0.25">
      <c r="A26" s="18">
        <v>42696</v>
      </c>
      <c r="B26" s="19" t="s">
        <v>91</v>
      </c>
      <c r="C26" s="20"/>
      <c r="D26" s="20"/>
      <c r="E26" s="20"/>
      <c r="F26" s="20"/>
      <c r="G26" s="20"/>
      <c r="H26" s="20"/>
      <c r="I26" s="20"/>
      <c r="J26" s="21"/>
      <c r="K26" s="22">
        <f>SUM(C26:J26)*84</f>
        <v>0</v>
      </c>
    </row>
    <row r="27" spans="1:11" x14ac:dyDescent="0.25">
      <c r="A27" s="25" t="s">
        <v>6</v>
      </c>
      <c r="B27" s="33"/>
      <c r="C27" s="27">
        <v>20</v>
      </c>
      <c r="D27" s="27">
        <v>22</v>
      </c>
      <c r="E27" s="27">
        <v>24</v>
      </c>
      <c r="F27" s="27">
        <v>26</v>
      </c>
      <c r="G27" s="27">
        <v>28</v>
      </c>
      <c r="H27" s="27">
        <v>30</v>
      </c>
      <c r="I27" s="27">
        <v>32</v>
      </c>
      <c r="J27" s="27">
        <v>34</v>
      </c>
      <c r="K27" s="28"/>
    </row>
    <row r="28" spans="1:11" x14ac:dyDescent="0.25">
      <c r="A28" s="18">
        <v>44727</v>
      </c>
      <c r="B28" s="30" t="s">
        <v>92</v>
      </c>
      <c r="C28" s="20"/>
      <c r="D28" s="20"/>
      <c r="E28" s="20"/>
      <c r="F28" s="20"/>
      <c r="G28" s="20"/>
      <c r="H28" s="20"/>
      <c r="I28" s="20"/>
      <c r="J28" s="21"/>
      <c r="K28" s="22">
        <f>SUM(C28:J28)*84</f>
        <v>0</v>
      </c>
    </row>
    <row r="29" spans="1:11" x14ac:dyDescent="0.25">
      <c r="A29" s="18">
        <v>19208</v>
      </c>
      <c r="B29" s="30" t="s">
        <v>7</v>
      </c>
      <c r="C29" s="20"/>
      <c r="D29" s="20"/>
      <c r="E29" s="20"/>
      <c r="F29" s="20"/>
      <c r="G29" s="20"/>
      <c r="H29" s="20"/>
      <c r="I29" s="20"/>
      <c r="J29" s="21"/>
      <c r="K29" s="22">
        <f>SUM(C29:J29)*84</f>
        <v>0</v>
      </c>
    </row>
    <row r="30" spans="1:11" x14ac:dyDescent="0.25">
      <c r="A30" s="25" t="s">
        <v>109</v>
      </c>
      <c r="B30" s="33"/>
      <c r="C30" s="27">
        <v>20</v>
      </c>
      <c r="D30" s="27">
        <v>22</v>
      </c>
      <c r="E30" s="27">
        <v>24</v>
      </c>
      <c r="F30" s="27">
        <v>26</v>
      </c>
      <c r="G30" s="27">
        <v>28</v>
      </c>
      <c r="H30" s="27">
        <v>30</v>
      </c>
      <c r="I30" s="27">
        <v>32</v>
      </c>
      <c r="J30" s="27">
        <v>34</v>
      </c>
      <c r="K30" s="28"/>
    </row>
    <row r="31" spans="1:11" x14ac:dyDescent="0.25">
      <c r="A31" s="18">
        <v>52055</v>
      </c>
      <c r="B31" s="30" t="s">
        <v>121</v>
      </c>
      <c r="C31" s="20"/>
      <c r="D31" s="20"/>
      <c r="E31" s="20"/>
      <c r="F31" s="20"/>
      <c r="G31" s="20"/>
      <c r="H31" s="20"/>
      <c r="I31" s="20"/>
      <c r="J31" s="21"/>
      <c r="K31" s="22">
        <f>SUM(C31:J31)*84</f>
        <v>0</v>
      </c>
    </row>
    <row r="32" spans="1:11" x14ac:dyDescent="0.25">
      <c r="A32" s="25" t="s">
        <v>71</v>
      </c>
      <c r="B32" s="26"/>
      <c r="C32" s="27">
        <v>20</v>
      </c>
      <c r="D32" s="27">
        <v>22</v>
      </c>
      <c r="E32" s="27">
        <v>24</v>
      </c>
      <c r="F32" s="27">
        <v>26</v>
      </c>
      <c r="G32" s="27">
        <v>28</v>
      </c>
      <c r="H32" s="27">
        <v>30</v>
      </c>
      <c r="I32" s="27">
        <v>32</v>
      </c>
      <c r="J32" s="27">
        <v>34</v>
      </c>
      <c r="K32" s="28"/>
    </row>
    <row r="33" spans="1:11" x14ac:dyDescent="0.25">
      <c r="A33" s="18">
        <v>15958</v>
      </c>
      <c r="B33" s="30" t="s">
        <v>93</v>
      </c>
      <c r="C33" s="20"/>
      <c r="D33" s="20"/>
      <c r="E33" s="20"/>
      <c r="F33" s="20"/>
      <c r="G33" s="20"/>
      <c r="H33" s="20"/>
      <c r="I33" s="20"/>
      <c r="J33" s="21"/>
      <c r="K33" s="22">
        <f>SUM(C33:J33)*84</f>
        <v>0</v>
      </c>
    </row>
    <row r="34" spans="1:11" x14ac:dyDescent="0.25">
      <c r="A34" s="25" t="s">
        <v>8</v>
      </c>
      <c r="B34" s="26"/>
      <c r="C34" s="27">
        <v>20</v>
      </c>
      <c r="D34" s="27">
        <v>22</v>
      </c>
      <c r="E34" s="27">
        <v>24</v>
      </c>
      <c r="F34" s="27">
        <v>26</v>
      </c>
      <c r="G34" s="27">
        <v>28</v>
      </c>
      <c r="H34" s="27">
        <v>30</v>
      </c>
      <c r="I34" s="27">
        <v>32</v>
      </c>
      <c r="J34" s="27">
        <v>34</v>
      </c>
      <c r="K34" s="28"/>
    </row>
    <row r="35" spans="1:11" x14ac:dyDescent="0.25">
      <c r="A35" s="34">
        <v>15653</v>
      </c>
      <c r="B35" s="30" t="s">
        <v>9</v>
      </c>
      <c r="C35" s="20"/>
      <c r="D35" s="20"/>
      <c r="E35" s="20"/>
      <c r="F35" s="20"/>
      <c r="G35" s="20"/>
      <c r="H35" s="20"/>
      <c r="I35" s="20"/>
      <c r="J35" s="21"/>
      <c r="K35" s="22">
        <f>SUM(C35:J35)*84</f>
        <v>0</v>
      </c>
    </row>
    <row r="36" spans="1:11" x14ac:dyDescent="0.25">
      <c r="A36" s="25" t="s">
        <v>10</v>
      </c>
      <c r="B36" s="29"/>
      <c r="C36" s="27">
        <v>20</v>
      </c>
      <c r="D36" s="27">
        <v>22</v>
      </c>
      <c r="E36" s="27">
        <v>24</v>
      </c>
      <c r="F36" s="27">
        <v>26</v>
      </c>
      <c r="G36" s="27">
        <v>28</v>
      </c>
      <c r="H36" s="27">
        <v>30</v>
      </c>
      <c r="I36" s="27">
        <v>32</v>
      </c>
      <c r="J36" s="27">
        <v>34</v>
      </c>
      <c r="K36" s="28"/>
    </row>
    <row r="37" spans="1:11" x14ac:dyDescent="0.25">
      <c r="A37" s="18">
        <v>29239</v>
      </c>
      <c r="B37" s="30" t="s">
        <v>11</v>
      </c>
      <c r="C37" s="20"/>
      <c r="D37" s="20"/>
      <c r="E37" s="20"/>
      <c r="F37" s="20"/>
      <c r="G37" s="20"/>
      <c r="H37" s="20"/>
      <c r="I37" s="20"/>
      <c r="J37" s="21"/>
      <c r="K37" s="22">
        <f>SUM(C37:J37)*84</f>
        <v>0</v>
      </c>
    </row>
    <row r="38" spans="1:11" x14ac:dyDescent="0.25">
      <c r="A38" s="18">
        <v>20684</v>
      </c>
      <c r="B38" s="30" t="s">
        <v>12</v>
      </c>
      <c r="C38" s="20"/>
      <c r="D38" s="20"/>
      <c r="E38" s="20"/>
      <c r="F38" s="20"/>
      <c r="G38" s="20"/>
      <c r="H38" s="20"/>
      <c r="I38" s="20"/>
      <c r="J38" s="21"/>
      <c r="K38" s="22">
        <f>SUM(C38:J38)*84</f>
        <v>0</v>
      </c>
    </row>
    <row r="39" spans="1:11" x14ac:dyDescent="0.25">
      <c r="A39" s="25" t="s">
        <v>13</v>
      </c>
      <c r="B39" s="26"/>
      <c r="C39" s="27">
        <v>20</v>
      </c>
      <c r="D39" s="27">
        <v>22</v>
      </c>
      <c r="E39" s="27">
        <v>24</v>
      </c>
      <c r="F39" s="27">
        <v>26</v>
      </c>
      <c r="G39" s="27">
        <v>28</v>
      </c>
      <c r="H39" s="27">
        <v>30</v>
      </c>
      <c r="I39" s="27">
        <v>32</v>
      </c>
      <c r="J39" s="27">
        <v>34</v>
      </c>
      <c r="K39" s="28"/>
    </row>
    <row r="40" spans="1:11" x14ac:dyDescent="0.25">
      <c r="A40" s="34">
        <v>40508</v>
      </c>
      <c r="B40" s="19" t="s">
        <v>14</v>
      </c>
      <c r="C40" s="20"/>
      <c r="D40" s="20"/>
      <c r="E40" s="20"/>
      <c r="F40" s="20"/>
      <c r="G40" s="20"/>
      <c r="H40" s="20"/>
      <c r="I40" s="20"/>
      <c r="J40" s="21"/>
      <c r="K40" s="22">
        <f>SUM(C40:J40)*84</f>
        <v>0</v>
      </c>
    </row>
    <row r="41" spans="1:11" x14ac:dyDescent="0.25">
      <c r="A41" s="25" t="s">
        <v>119</v>
      </c>
      <c r="B41" s="26"/>
      <c r="C41" s="27">
        <v>20</v>
      </c>
      <c r="D41" s="27">
        <v>22</v>
      </c>
      <c r="E41" s="27">
        <v>24</v>
      </c>
      <c r="F41" s="27">
        <v>26</v>
      </c>
      <c r="G41" s="27">
        <v>28</v>
      </c>
      <c r="H41" s="27">
        <v>30</v>
      </c>
      <c r="I41" s="27">
        <v>32</v>
      </c>
      <c r="J41" s="27">
        <v>34</v>
      </c>
      <c r="K41" s="28"/>
    </row>
    <row r="42" spans="1:11" x14ac:dyDescent="0.25">
      <c r="A42" s="18">
        <v>42677</v>
      </c>
      <c r="B42" s="19" t="s">
        <v>72</v>
      </c>
      <c r="C42" s="20"/>
      <c r="D42" s="20"/>
      <c r="E42" s="20"/>
      <c r="F42" s="20"/>
      <c r="G42" s="20"/>
      <c r="H42" s="20"/>
      <c r="I42" s="20"/>
      <c r="J42" s="21"/>
      <c r="K42" s="22">
        <f t="shared" ref="K42:K51" si="1">SUM(C42:J42)*84</f>
        <v>0</v>
      </c>
    </row>
    <row r="43" spans="1:11" x14ac:dyDescent="0.25">
      <c r="A43" s="18">
        <v>44753</v>
      </c>
      <c r="B43" s="19" t="s">
        <v>73</v>
      </c>
      <c r="C43" s="20"/>
      <c r="D43" s="20"/>
      <c r="E43" s="20"/>
      <c r="F43" s="20"/>
      <c r="G43" s="20"/>
      <c r="H43" s="20"/>
      <c r="I43" s="20"/>
      <c r="J43" s="21"/>
      <c r="K43" s="22">
        <f t="shared" si="1"/>
        <v>0</v>
      </c>
    </row>
    <row r="44" spans="1:11" x14ac:dyDescent="0.25">
      <c r="A44" s="18">
        <v>54077</v>
      </c>
      <c r="B44" s="19" t="s">
        <v>122</v>
      </c>
      <c r="C44" s="20"/>
      <c r="D44" s="20"/>
      <c r="E44" s="20"/>
      <c r="F44" s="20"/>
      <c r="G44" s="20"/>
      <c r="H44" s="20"/>
      <c r="I44" s="20"/>
      <c r="J44" s="21"/>
      <c r="K44" s="22">
        <f>SUM(C44:J44)*84</f>
        <v>0</v>
      </c>
    </row>
    <row r="45" spans="1:11" x14ac:dyDescent="0.25">
      <c r="A45" s="18">
        <v>43922</v>
      </c>
      <c r="B45" s="35" t="s">
        <v>74</v>
      </c>
      <c r="C45" s="20"/>
      <c r="D45" s="20"/>
      <c r="E45" s="20"/>
      <c r="F45" s="20"/>
      <c r="G45" s="20"/>
      <c r="H45" s="20"/>
      <c r="I45" s="20"/>
      <c r="J45" s="21"/>
      <c r="K45" s="22">
        <f t="shared" si="1"/>
        <v>0</v>
      </c>
    </row>
    <row r="46" spans="1:11" x14ac:dyDescent="0.25">
      <c r="A46" s="18">
        <v>43972</v>
      </c>
      <c r="B46" s="35" t="s">
        <v>75</v>
      </c>
      <c r="C46" s="20"/>
      <c r="D46" s="20"/>
      <c r="E46" s="20"/>
      <c r="F46" s="20"/>
      <c r="G46" s="20"/>
      <c r="H46" s="20"/>
      <c r="I46" s="20"/>
      <c r="J46" s="21"/>
      <c r="K46" s="22">
        <f t="shared" si="1"/>
        <v>0</v>
      </c>
    </row>
    <row r="47" spans="1:11" x14ac:dyDescent="0.25">
      <c r="A47" s="18">
        <v>43962</v>
      </c>
      <c r="B47" s="30" t="s">
        <v>76</v>
      </c>
      <c r="C47" s="20"/>
      <c r="D47" s="20"/>
      <c r="E47" s="20"/>
      <c r="F47" s="20"/>
      <c r="G47" s="20"/>
      <c r="H47" s="20"/>
      <c r="I47" s="20"/>
      <c r="J47" s="21"/>
      <c r="K47" s="22">
        <f t="shared" si="1"/>
        <v>0</v>
      </c>
    </row>
    <row r="48" spans="1:11" x14ac:dyDescent="0.25">
      <c r="A48" s="18">
        <v>43942</v>
      </c>
      <c r="B48" s="19" t="s">
        <v>77</v>
      </c>
      <c r="C48" s="20"/>
      <c r="D48" s="20"/>
      <c r="E48" s="20"/>
      <c r="F48" s="20"/>
      <c r="G48" s="20"/>
      <c r="H48" s="20"/>
      <c r="I48" s="20"/>
      <c r="J48" s="21"/>
      <c r="K48" s="22">
        <f t="shared" si="1"/>
        <v>0</v>
      </c>
    </row>
    <row r="49" spans="1:11" x14ac:dyDescent="0.25">
      <c r="A49" s="18">
        <v>46898</v>
      </c>
      <c r="B49" s="19" t="s">
        <v>123</v>
      </c>
      <c r="C49" s="20"/>
      <c r="D49" s="20"/>
      <c r="E49" s="20"/>
      <c r="F49" s="20"/>
      <c r="G49" s="20"/>
      <c r="H49" s="20"/>
      <c r="I49" s="20"/>
      <c r="J49" s="21"/>
      <c r="K49" s="22">
        <f t="shared" si="1"/>
        <v>0</v>
      </c>
    </row>
    <row r="50" spans="1:11" x14ac:dyDescent="0.25">
      <c r="A50" s="18">
        <v>43932</v>
      </c>
      <c r="B50" s="30" t="s">
        <v>78</v>
      </c>
      <c r="C50" s="20"/>
      <c r="D50" s="20"/>
      <c r="E50" s="20"/>
      <c r="F50" s="20"/>
      <c r="G50" s="20"/>
      <c r="H50" s="20"/>
      <c r="I50" s="20"/>
      <c r="J50" s="21"/>
      <c r="K50" s="22">
        <f t="shared" si="1"/>
        <v>0</v>
      </c>
    </row>
    <row r="51" spans="1:11" x14ac:dyDescent="0.25">
      <c r="A51" s="18">
        <v>24947</v>
      </c>
      <c r="B51" s="19" t="s">
        <v>97</v>
      </c>
      <c r="C51" s="20"/>
      <c r="D51" s="20"/>
      <c r="E51" s="20"/>
      <c r="F51" s="20"/>
      <c r="G51" s="20"/>
      <c r="H51" s="20"/>
      <c r="I51" s="20"/>
      <c r="J51" s="21"/>
      <c r="K51" s="22">
        <f t="shared" si="1"/>
        <v>0</v>
      </c>
    </row>
    <row r="52" spans="1:11" x14ac:dyDescent="0.25">
      <c r="A52" s="25" t="s">
        <v>15</v>
      </c>
      <c r="B52" s="29"/>
      <c r="C52" s="27">
        <v>20</v>
      </c>
      <c r="D52" s="27">
        <v>22</v>
      </c>
      <c r="E52" s="27">
        <v>24</v>
      </c>
      <c r="F52" s="27">
        <v>26</v>
      </c>
      <c r="G52" s="27">
        <v>28</v>
      </c>
      <c r="H52" s="27">
        <v>30</v>
      </c>
      <c r="I52" s="27">
        <v>32</v>
      </c>
      <c r="J52" s="27">
        <v>34</v>
      </c>
      <c r="K52" s="28"/>
    </row>
    <row r="53" spans="1:11" x14ac:dyDescent="0.25">
      <c r="A53" s="34">
        <v>15312</v>
      </c>
      <c r="B53" s="19" t="s">
        <v>16</v>
      </c>
      <c r="C53" s="20"/>
      <c r="D53" s="20"/>
      <c r="E53" s="20"/>
      <c r="F53" s="20"/>
      <c r="G53" s="20"/>
      <c r="H53" s="20"/>
      <c r="I53" s="20"/>
      <c r="J53" s="21"/>
      <c r="K53" s="22">
        <f>SUM(C53:J53)*84</f>
        <v>0</v>
      </c>
    </row>
    <row r="54" spans="1:11" x14ac:dyDescent="0.25">
      <c r="A54" s="25" t="s">
        <v>17</v>
      </c>
      <c r="B54" s="26"/>
      <c r="C54" s="27">
        <v>20</v>
      </c>
      <c r="D54" s="27">
        <v>22</v>
      </c>
      <c r="E54" s="27">
        <v>24</v>
      </c>
      <c r="F54" s="27">
        <v>26</v>
      </c>
      <c r="G54" s="27">
        <v>28</v>
      </c>
      <c r="H54" s="27">
        <v>30</v>
      </c>
      <c r="I54" s="27">
        <v>32</v>
      </c>
      <c r="J54" s="27">
        <v>34</v>
      </c>
      <c r="K54" s="28"/>
    </row>
    <row r="55" spans="1:11" x14ac:dyDescent="0.25">
      <c r="A55" s="18">
        <v>29262</v>
      </c>
      <c r="B55" s="19" t="s">
        <v>94</v>
      </c>
      <c r="C55" s="20"/>
      <c r="D55" s="20"/>
      <c r="E55" s="20"/>
      <c r="F55" s="20"/>
      <c r="G55" s="20"/>
      <c r="H55" s="20"/>
      <c r="I55" s="20"/>
      <c r="J55" s="21"/>
      <c r="K55" s="22">
        <f>SUBTOTAL(9,C55:J55)*84</f>
        <v>0</v>
      </c>
    </row>
    <row r="56" spans="1:11" x14ac:dyDescent="0.25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3"/>
    </row>
    <row r="57" spans="1:11" x14ac:dyDescent="0.25">
      <c r="A57" s="38" t="s">
        <v>18</v>
      </c>
      <c r="B57" s="39"/>
      <c r="C57" s="27">
        <v>20</v>
      </c>
      <c r="D57" s="27">
        <v>22</v>
      </c>
      <c r="E57" s="27">
        <v>24</v>
      </c>
      <c r="F57" s="27">
        <v>26</v>
      </c>
      <c r="G57" s="27">
        <v>28</v>
      </c>
      <c r="H57" s="27">
        <v>30</v>
      </c>
      <c r="I57" s="27">
        <v>32</v>
      </c>
      <c r="J57" s="27">
        <v>34</v>
      </c>
      <c r="K57" s="28"/>
    </row>
    <row r="58" spans="1:11" x14ac:dyDescent="0.25">
      <c r="A58" s="18">
        <v>47122</v>
      </c>
      <c r="B58" s="19" t="s">
        <v>103</v>
      </c>
      <c r="C58" s="20"/>
      <c r="D58" s="20"/>
      <c r="E58" s="20"/>
      <c r="F58" s="20"/>
      <c r="G58" s="20"/>
      <c r="H58" s="20"/>
      <c r="I58" s="20"/>
      <c r="J58" s="21"/>
      <c r="K58" s="22">
        <f>SUM(C58:J58)*84</f>
        <v>0</v>
      </c>
    </row>
    <row r="59" spans="1:11" x14ac:dyDescent="0.25">
      <c r="A59" s="18">
        <v>16631</v>
      </c>
      <c r="B59" s="19" t="s">
        <v>124</v>
      </c>
      <c r="C59" s="20"/>
      <c r="D59" s="20"/>
      <c r="E59" s="20"/>
      <c r="F59" s="20"/>
      <c r="G59" s="36"/>
      <c r="H59" s="36"/>
      <c r="I59" s="36"/>
      <c r="J59" s="37"/>
      <c r="K59" s="22">
        <f>SUM(C59:J59)*84</f>
        <v>0</v>
      </c>
    </row>
    <row r="60" spans="1:11" x14ac:dyDescent="0.25">
      <c r="A60" s="38" t="s">
        <v>19</v>
      </c>
      <c r="B60" s="39"/>
      <c r="C60" s="27">
        <v>20</v>
      </c>
      <c r="D60" s="27">
        <v>22</v>
      </c>
      <c r="E60" s="27">
        <v>24</v>
      </c>
      <c r="F60" s="27">
        <v>26</v>
      </c>
      <c r="G60" s="27">
        <v>28</v>
      </c>
      <c r="H60" s="27">
        <v>30</v>
      </c>
      <c r="I60" s="27">
        <v>32</v>
      </c>
      <c r="J60" s="27">
        <v>34</v>
      </c>
      <c r="K60" s="28"/>
    </row>
    <row r="61" spans="1:11" x14ac:dyDescent="0.25">
      <c r="A61" s="18">
        <v>15929</v>
      </c>
      <c r="B61" s="19" t="s">
        <v>20</v>
      </c>
      <c r="C61" s="20"/>
      <c r="D61" s="20"/>
      <c r="E61" s="20"/>
      <c r="F61" s="20"/>
      <c r="G61" s="20"/>
      <c r="H61" s="20"/>
      <c r="I61" s="20"/>
      <c r="J61" s="21"/>
      <c r="K61" s="22">
        <f t="shared" ref="K61:K66" si="2">SUM(C61:J61)*84</f>
        <v>0</v>
      </c>
    </row>
    <row r="62" spans="1:11" x14ac:dyDescent="0.25">
      <c r="A62" s="18">
        <v>19098</v>
      </c>
      <c r="B62" s="19" t="s">
        <v>21</v>
      </c>
      <c r="C62" s="20"/>
      <c r="D62" s="20"/>
      <c r="E62" s="20"/>
      <c r="F62" s="20"/>
      <c r="G62" s="20"/>
      <c r="H62" s="20"/>
      <c r="I62" s="20"/>
      <c r="J62" s="21"/>
      <c r="K62" s="22">
        <f t="shared" si="2"/>
        <v>0</v>
      </c>
    </row>
    <row r="63" spans="1:11" x14ac:dyDescent="0.25">
      <c r="A63" s="18">
        <v>32339</v>
      </c>
      <c r="B63" s="19" t="s">
        <v>67</v>
      </c>
      <c r="C63" s="20"/>
      <c r="D63" s="20"/>
      <c r="E63" s="20"/>
      <c r="F63" s="20"/>
      <c r="G63" s="20"/>
      <c r="H63" s="20"/>
      <c r="I63" s="20"/>
      <c r="J63" s="21"/>
      <c r="K63" s="22">
        <f t="shared" si="2"/>
        <v>0</v>
      </c>
    </row>
    <row r="64" spans="1:11" x14ac:dyDescent="0.25">
      <c r="A64" s="18">
        <v>20114</v>
      </c>
      <c r="B64" s="19" t="s">
        <v>98</v>
      </c>
      <c r="C64" s="20"/>
      <c r="D64" s="20"/>
      <c r="E64" s="20"/>
      <c r="F64" s="20"/>
      <c r="G64" s="20"/>
      <c r="H64" s="20"/>
      <c r="I64" s="20"/>
      <c r="J64" s="21"/>
      <c r="K64" s="22">
        <f t="shared" si="2"/>
        <v>0</v>
      </c>
    </row>
    <row r="65" spans="1:11" x14ac:dyDescent="0.25">
      <c r="A65" s="18">
        <v>54055</v>
      </c>
      <c r="B65" s="19" t="s">
        <v>125</v>
      </c>
      <c r="C65" s="20"/>
      <c r="D65" s="20"/>
      <c r="E65" s="20"/>
      <c r="F65" s="20"/>
      <c r="G65" s="20"/>
      <c r="H65" s="20"/>
      <c r="I65" s="20"/>
      <c r="J65" s="21"/>
      <c r="K65" s="22">
        <f>SUM(C65:J65)*84</f>
        <v>0</v>
      </c>
    </row>
    <row r="66" spans="1:11" x14ac:dyDescent="0.25">
      <c r="A66" s="18">
        <v>16884</v>
      </c>
      <c r="B66" s="19" t="s">
        <v>99</v>
      </c>
      <c r="C66" s="20"/>
      <c r="D66" s="20"/>
      <c r="E66" s="20"/>
      <c r="F66" s="20"/>
      <c r="G66" s="20"/>
      <c r="H66" s="20"/>
      <c r="I66" s="20"/>
      <c r="J66" s="21"/>
      <c r="K66" s="22">
        <f t="shared" si="2"/>
        <v>0</v>
      </c>
    </row>
    <row r="67" spans="1:11" x14ac:dyDescent="0.25">
      <c r="A67" s="18">
        <v>15922</v>
      </c>
      <c r="B67" s="19" t="s">
        <v>104</v>
      </c>
      <c r="C67" s="20"/>
      <c r="D67" s="20"/>
      <c r="E67" s="20"/>
      <c r="F67" s="20"/>
      <c r="G67" s="20"/>
      <c r="H67" s="20"/>
      <c r="I67" s="20"/>
      <c r="J67" s="21"/>
      <c r="K67" s="22">
        <f>SUM(C67:J67)*84</f>
        <v>0</v>
      </c>
    </row>
    <row r="68" spans="1:11" x14ac:dyDescent="0.25">
      <c r="A68" s="18">
        <v>20635</v>
      </c>
      <c r="B68" s="19" t="s">
        <v>126</v>
      </c>
      <c r="C68" s="20"/>
      <c r="D68" s="20"/>
      <c r="E68" s="20"/>
      <c r="F68" s="20"/>
      <c r="G68" s="20"/>
      <c r="H68" s="20"/>
      <c r="I68" s="20"/>
      <c r="J68" s="21"/>
      <c r="K68" s="22">
        <f>SUM(C68:J68)*84</f>
        <v>0</v>
      </c>
    </row>
    <row r="69" spans="1:11" x14ac:dyDescent="0.25">
      <c r="A69" s="18">
        <v>19190</v>
      </c>
      <c r="B69" s="19" t="s">
        <v>127</v>
      </c>
      <c r="C69" s="20"/>
      <c r="D69" s="20"/>
      <c r="E69" s="20"/>
      <c r="F69" s="20"/>
      <c r="G69" s="20"/>
      <c r="H69" s="20"/>
      <c r="I69" s="20"/>
      <c r="J69" s="21"/>
      <c r="K69" s="22">
        <f>SUM(C69:J69)*84</f>
        <v>0</v>
      </c>
    </row>
    <row r="70" spans="1:11" x14ac:dyDescent="0.25">
      <c r="A70" s="18">
        <v>54069</v>
      </c>
      <c r="B70" s="19" t="s">
        <v>128</v>
      </c>
      <c r="C70" s="20"/>
      <c r="D70" s="20"/>
      <c r="E70" s="20"/>
      <c r="F70" s="20"/>
      <c r="G70" s="20"/>
      <c r="H70" s="20"/>
      <c r="I70" s="20"/>
      <c r="J70" s="21"/>
      <c r="K70" s="22">
        <f>SUM(C70:J70)*84</f>
        <v>0</v>
      </c>
    </row>
    <row r="71" spans="1:11" x14ac:dyDescent="0.25">
      <c r="A71" s="18">
        <v>54062</v>
      </c>
      <c r="B71" s="19" t="s">
        <v>129</v>
      </c>
      <c r="C71" s="20"/>
      <c r="D71" s="20"/>
      <c r="E71" s="20"/>
      <c r="F71" s="20"/>
      <c r="G71" s="20"/>
      <c r="H71" s="20"/>
      <c r="I71" s="20"/>
      <c r="J71" s="21"/>
      <c r="K71" s="22">
        <f>SUM(C71:J71)*84</f>
        <v>0</v>
      </c>
    </row>
    <row r="72" spans="1:11" x14ac:dyDescent="0.25">
      <c r="A72" s="38" t="s">
        <v>130</v>
      </c>
      <c r="B72" s="39"/>
      <c r="C72" s="27">
        <v>20</v>
      </c>
      <c r="D72" s="27">
        <v>22</v>
      </c>
      <c r="E72" s="27">
        <v>24</v>
      </c>
      <c r="F72" s="27">
        <v>26</v>
      </c>
      <c r="G72" s="27">
        <v>28</v>
      </c>
      <c r="H72" s="27">
        <v>30</v>
      </c>
      <c r="I72" s="27">
        <v>32</v>
      </c>
      <c r="J72" s="27">
        <v>34</v>
      </c>
      <c r="K72" s="28"/>
    </row>
    <row r="73" spans="1:11" x14ac:dyDescent="0.25">
      <c r="A73" s="18">
        <v>15762</v>
      </c>
      <c r="B73" s="19" t="s">
        <v>131</v>
      </c>
      <c r="C73" s="20"/>
      <c r="D73" s="20"/>
      <c r="E73" s="20"/>
      <c r="F73" s="20"/>
      <c r="G73" s="20"/>
      <c r="H73" s="20"/>
      <c r="I73" s="20"/>
      <c r="J73" s="21"/>
      <c r="K73" s="22"/>
    </row>
    <row r="74" spans="1:11" x14ac:dyDescent="0.25">
      <c r="A74" s="38" t="s">
        <v>22</v>
      </c>
      <c r="B74" s="39"/>
      <c r="C74" s="27">
        <v>20</v>
      </c>
      <c r="D74" s="27">
        <v>22</v>
      </c>
      <c r="E74" s="27">
        <v>24</v>
      </c>
      <c r="F74" s="27">
        <v>26</v>
      </c>
      <c r="G74" s="27">
        <v>28</v>
      </c>
      <c r="H74" s="27">
        <v>30</v>
      </c>
      <c r="I74" s="27">
        <v>32</v>
      </c>
      <c r="J74" s="27">
        <v>34</v>
      </c>
      <c r="K74" s="28"/>
    </row>
    <row r="75" spans="1:11" x14ac:dyDescent="0.25">
      <c r="A75" s="18">
        <v>47105</v>
      </c>
      <c r="B75" s="19" t="s">
        <v>105</v>
      </c>
      <c r="C75" s="20"/>
      <c r="D75" s="20"/>
      <c r="E75" s="20"/>
      <c r="F75" s="20"/>
      <c r="G75" s="20"/>
      <c r="H75" s="20"/>
      <c r="I75" s="20"/>
      <c r="J75" s="21"/>
      <c r="K75" s="22">
        <f>SUM(C75:J75)*84</f>
        <v>0</v>
      </c>
    </row>
    <row r="76" spans="1:11" x14ac:dyDescent="0.25">
      <c r="A76" s="18">
        <v>19123</v>
      </c>
      <c r="B76" s="19" t="s">
        <v>79</v>
      </c>
      <c r="C76" s="20"/>
      <c r="D76" s="20"/>
      <c r="E76" s="20"/>
      <c r="F76" s="20"/>
      <c r="G76" s="20"/>
      <c r="H76" s="20"/>
      <c r="I76" s="20"/>
      <c r="J76" s="21"/>
      <c r="K76" s="22">
        <f>SUM(C76:J76)*84</f>
        <v>0</v>
      </c>
    </row>
    <row r="77" spans="1:11" x14ac:dyDescent="0.25">
      <c r="A77" s="18">
        <v>20801</v>
      </c>
      <c r="B77" s="19" t="s">
        <v>23</v>
      </c>
      <c r="C77" s="20"/>
      <c r="D77" s="20"/>
      <c r="E77" s="20"/>
      <c r="F77" s="20"/>
      <c r="G77" s="20"/>
      <c r="H77" s="20"/>
      <c r="I77" s="20"/>
      <c r="J77" s="21"/>
      <c r="K77" s="22">
        <f>SUM(C77:J77)*84</f>
        <v>0</v>
      </c>
    </row>
    <row r="78" spans="1:11" x14ac:dyDescent="0.25">
      <c r="A78" s="18">
        <v>17653</v>
      </c>
      <c r="B78" s="19" t="s">
        <v>100</v>
      </c>
      <c r="C78" s="20"/>
      <c r="D78" s="20"/>
      <c r="E78" s="20"/>
      <c r="F78" s="20"/>
      <c r="G78" s="36"/>
      <c r="H78" s="36"/>
      <c r="I78" s="36"/>
      <c r="J78" s="37"/>
      <c r="K78" s="22">
        <f>SUM(C78:J78)*84</f>
        <v>0</v>
      </c>
    </row>
    <row r="79" spans="1:11" x14ac:dyDescent="0.25">
      <c r="A79" s="38" t="s">
        <v>110</v>
      </c>
      <c r="B79" s="39"/>
      <c r="C79" s="27">
        <v>20</v>
      </c>
      <c r="D79" s="27">
        <v>22</v>
      </c>
      <c r="E79" s="27">
        <v>24</v>
      </c>
      <c r="F79" s="27">
        <v>26</v>
      </c>
      <c r="G79" s="27">
        <v>28</v>
      </c>
      <c r="H79" s="27">
        <v>30</v>
      </c>
      <c r="I79" s="27">
        <v>32</v>
      </c>
      <c r="J79" s="27">
        <v>34</v>
      </c>
      <c r="K79" s="28"/>
    </row>
    <row r="80" spans="1:11" x14ac:dyDescent="0.25">
      <c r="A80" s="18">
        <v>45032</v>
      </c>
      <c r="B80" s="19" t="s">
        <v>132</v>
      </c>
      <c r="C80" s="20"/>
      <c r="D80" s="20"/>
      <c r="E80" s="20"/>
      <c r="F80" s="20"/>
      <c r="G80" s="20"/>
      <c r="H80" s="20"/>
      <c r="I80" s="20"/>
      <c r="J80" s="21"/>
      <c r="K80" s="22">
        <f>SUM(C80:J80)*84</f>
        <v>0</v>
      </c>
    </row>
    <row r="81" spans="1:11" x14ac:dyDescent="0.25">
      <c r="A81" s="25" t="s">
        <v>101</v>
      </c>
      <c r="B81" s="26"/>
      <c r="C81" s="27">
        <v>20</v>
      </c>
      <c r="D81" s="27">
        <v>22</v>
      </c>
      <c r="E81" s="27">
        <v>24</v>
      </c>
      <c r="F81" s="27">
        <v>26</v>
      </c>
      <c r="G81" s="27">
        <v>28</v>
      </c>
      <c r="H81" s="27">
        <v>30</v>
      </c>
      <c r="I81" s="27">
        <v>32</v>
      </c>
      <c r="J81" s="27">
        <v>34</v>
      </c>
      <c r="K81" s="28"/>
    </row>
    <row r="82" spans="1:11" x14ac:dyDescent="0.25">
      <c r="A82" s="18">
        <v>44780</v>
      </c>
      <c r="B82" s="19" t="s">
        <v>106</v>
      </c>
      <c r="C82" s="20"/>
      <c r="D82" s="20"/>
      <c r="E82" s="20"/>
      <c r="F82" s="20"/>
      <c r="G82" s="20"/>
      <c r="H82" s="20"/>
      <c r="I82" s="20"/>
      <c r="J82" s="21"/>
      <c r="K82" s="22">
        <f>SUM(C82:J82)*84</f>
        <v>0</v>
      </c>
    </row>
    <row r="83" spans="1:11" x14ac:dyDescent="0.25">
      <c r="A83" s="25" t="s">
        <v>24</v>
      </c>
      <c r="B83" s="26"/>
      <c r="C83" s="27">
        <v>20</v>
      </c>
      <c r="D83" s="27">
        <v>22</v>
      </c>
      <c r="E83" s="27">
        <v>24</v>
      </c>
      <c r="F83" s="27">
        <v>26</v>
      </c>
      <c r="G83" s="27">
        <v>28</v>
      </c>
      <c r="H83" s="27">
        <v>30</v>
      </c>
      <c r="I83" s="27">
        <v>32</v>
      </c>
      <c r="J83" s="27">
        <v>34</v>
      </c>
      <c r="K83" s="28"/>
    </row>
    <row r="84" spans="1:11" x14ac:dyDescent="0.25">
      <c r="A84" s="18">
        <v>15398</v>
      </c>
      <c r="B84" s="19" t="s">
        <v>68</v>
      </c>
      <c r="C84" s="20"/>
      <c r="D84" s="20"/>
      <c r="E84" s="20"/>
      <c r="F84" s="20"/>
      <c r="G84" s="20"/>
      <c r="H84" s="20"/>
      <c r="I84" s="20"/>
      <c r="J84" s="21"/>
      <c r="K84" s="22">
        <f t="shared" ref="K84:K93" si="3">SUM(C84:J84)*84</f>
        <v>0</v>
      </c>
    </row>
    <row r="85" spans="1:11" x14ac:dyDescent="0.25">
      <c r="A85" s="18">
        <v>19133</v>
      </c>
      <c r="B85" s="19" t="s">
        <v>25</v>
      </c>
      <c r="C85" s="20"/>
      <c r="D85" s="20"/>
      <c r="E85" s="20"/>
      <c r="F85" s="20"/>
      <c r="G85" s="20"/>
      <c r="H85" s="20"/>
      <c r="I85" s="20"/>
      <c r="J85" s="21"/>
      <c r="K85" s="22">
        <f t="shared" si="3"/>
        <v>0</v>
      </c>
    </row>
    <row r="86" spans="1:11" x14ac:dyDescent="0.25">
      <c r="A86" s="18">
        <v>17628</v>
      </c>
      <c r="B86" s="19" t="s">
        <v>80</v>
      </c>
      <c r="C86" s="20"/>
      <c r="D86" s="20"/>
      <c r="E86" s="20"/>
      <c r="F86" s="20"/>
      <c r="G86" s="20"/>
      <c r="H86" s="20"/>
      <c r="I86" s="20"/>
      <c r="J86" s="21"/>
      <c r="K86" s="22">
        <f t="shared" si="3"/>
        <v>0</v>
      </c>
    </row>
    <row r="87" spans="1:11" x14ac:dyDescent="0.25">
      <c r="A87" s="18">
        <v>23550</v>
      </c>
      <c r="B87" s="19" t="s">
        <v>133</v>
      </c>
      <c r="C87" s="20"/>
      <c r="D87" s="20"/>
      <c r="E87" s="20"/>
      <c r="F87" s="20"/>
      <c r="G87" s="20"/>
      <c r="H87" s="20"/>
      <c r="I87" s="20"/>
      <c r="J87" s="21"/>
      <c r="K87" s="22">
        <f t="shared" si="3"/>
        <v>0</v>
      </c>
    </row>
    <row r="88" spans="1:11" x14ac:dyDescent="0.25">
      <c r="A88" s="18">
        <v>32350</v>
      </c>
      <c r="B88" s="19" t="s">
        <v>27</v>
      </c>
      <c r="C88" s="20"/>
      <c r="D88" s="20"/>
      <c r="E88" s="20"/>
      <c r="F88" s="20"/>
      <c r="G88" s="20"/>
      <c r="H88" s="20"/>
      <c r="I88" s="20"/>
      <c r="J88" s="21"/>
      <c r="K88" s="22">
        <f t="shared" si="3"/>
        <v>0</v>
      </c>
    </row>
    <row r="89" spans="1:11" x14ac:dyDescent="0.25">
      <c r="A89" s="18">
        <v>32371</v>
      </c>
      <c r="B89" s="19" t="s">
        <v>26</v>
      </c>
      <c r="C89" s="20"/>
      <c r="D89" s="20"/>
      <c r="E89" s="20"/>
      <c r="F89" s="20"/>
      <c r="G89" s="20"/>
      <c r="H89" s="20"/>
      <c r="I89" s="20"/>
      <c r="J89" s="21"/>
      <c r="K89" s="22">
        <f t="shared" si="3"/>
        <v>0</v>
      </c>
    </row>
    <row r="90" spans="1:11" x14ac:dyDescent="0.25">
      <c r="A90" s="18">
        <v>32364</v>
      </c>
      <c r="B90" s="19" t="s">
        <v>28</v>
      </c>
      <c r="C90" s="20"/>
      <c r="D90" s="20"/>
      <c r="E90" s="20"/>
      <c r="F90" s="20"/>
      <c r="G90" s="20"/>
      <c r="H90" s="20"/>
      <c r="I90" s="20"/>
      <c r="J90" s="21"/>
      <c r="K90" s="22">
        <f t="shared" si="3"/>
        <v>0</v>
      </c>
    </row>
    <row r="91" spans="1:11" x14ac:dyDescent="0.25">
      <c r="A91" s="18">
        <v>44799</v>
      </c>
      <c r="B91" s="19" t="s">
        <v>111</v>
      </c>
      <c r="C91" s="20"/>
      <c r="D91" s="20"/>
      <c r="E91" s="20"/>
      <c r="F91" s="20"/>
      <c r="G91" s="20"/>
      <c r="H91" s="20"/>
      <c r="I91" s="20"/>
      <c r="J91" s="21"/>
      <c r="K91" s="22">
        <f t="shared" si="3"/>
        <v>0</v>
      </c>
    </row>
    <row r="92" spans="1:11" x14ac:dyDescent="0.25">
      <c r="A92" s="18">
        <v>32385</v>
      </c>
      <c r="B92" s="19" t="s">
        <v>29</v>
      </c>
      <c r="C92" s="20"/>
      <c r="D92" s="20"/>
      <c r="E92" s="20"/>
      <c r="F92" s="20"/>
      <c r="G92" s="20"/>
      <c r="H92" s="20"/>
      <c r="I92" s="20"/>
      <c r="J92" s="21"/>
      <c r="K92" s="22">
        <f t="shared" si="3"/>
        <v>0</v>
      </c>
    </row>
    <row r="93" spans="1:11" x14ac:dyDescent="0.25">
      <c r="A93" s="18">
        <v>20843</v>
      </c>
      <c r="B93" s="19" t="s">
        <v>134</v>
      </c>
      <c r="C93" s="20"/>
      <c r="D93" s="20"/>
      <c r="E93" s="20"/>
      <c r="F93" s="20"/>
      <c r="G93" s="20"/>
      <c r="H93" s="20"/>
      <c r="I93" s="20"/>
      <c r="J93" s="21"/>
      <c r="K93" s="22">
        <f t="shared" si="3"/>
        <v>0</v>
      </c>
    </row>
    <row r="94" spans="1:11" x14ac:dyDescent="0.25">
      <c r="A94" s="18">
        <v>43587</v>
      </c>
      <c r="B94" s="19" t="s">
        <v>81</v>
      </c>
      <c r="C94" s="20"/>
      <c r="D94" s="20"/>
      <c r="E94" s="20"/>
      <c r="F94" s="20"/>
      <c r="G94" s="20"/>
      <c r="H94" s="20"/>
      <c r="I94" s="20"/>
      <c r="J94" s="21"/>
      <c r="K94" s="22">
        <f>SUM(C94:J94)*84</f>
        <v>0</v>
      </c>
    </row>
    <row r="95" spans="1:11" x14ac:dyDescent="0.25">
      <c r="A95" s="25" t="s">
        <v>30</v>
      </c>
      <c r="B95" s="26"/>
      <c r="C95" s="27">
        <v>20</v>
      </c>
      <c r="D95" s="27">
        <v>22</v>
      </c>
      <c r="E95" s="27">
        <v>24</v>
      </c>
      <c r="F95" s="27">
        <v>26</v>
      </c>
      <c r="G95" s="27">
        <v>28</v>
      </c>
      <c r="H95" s="27">
        <v>30</v>
      </c>
      <c r="I95" s="27">
        <v>32</v>
      </c>
      <c r="J95" s="27">
        <v>34</v>
      </c>
      <c r="K95" s="28"/>
    </row>
    <row r="96" spans="1:11" x14ac:dyDescent="0.25">
      <c r="A96" s="18">
        <v>19227</v>
      </c>
      <c r="B96" s="19" t="s">
        <v>31</v>
      </c>
      <c r="C96" s="20"/>
      <c r="D96" s="20"/>
      <c r="E96" s="20"/>
      <c r="F96" s="20"/>
      <c r="G96" s="20"/>
      <c r="H96" s="20"/>
      <c r="I96" s="20"/>
      <c r="J96" s="21"/>
      <c r="K96" s="22">
        <f t="shared" ref="K96:K114" si="4">SUM(C96:J96)*84</f>
        <v>0</v>
      </c>
    </row>
    <row r="97" spans="1:11" x14ac:dyDescent="0.25">
      <c r="A97" s="18">
        <v>15376</v>
      </c>
      <c r="B97" s="19" t="s">
        <v>85</v>
      </c>
      <c r="C97" s="20"/>
      <c r="D97" s="20"/>
      <c r="E97" s="20"/>
      <c r="F97" s="20"/>
      <c r="G97" s="20"/>
      <c r="H97" s="20"/>
      <c r="I97" s="20"/>
      <c r="J97" s="21"/>
      <c r="K97" s="22">
        <f t="shared" si="4"/>
        <v>0</v>
      </c>
    </row>
    <row r="98" spans="1:11" x14ac:dyDescent="0.25">
      <c r="A98" s="18">
        <v>15377</v>
      </c>
      <c r="B98" s="19" t="s">
        <v>34</v>
      </c>
      <c r="C98" s="20"/>
      <c r="D98" s="20"/>
      <c r="E98" s="20"/>
      <c r="F98" s="20"/>
      <c r="G98" s="20"/>
      <c r="H98" s="20"/>
      <c r="I98" s="20"/>
      <c r="J98" s="21"/>
      <c r="K98" s="22">
        <f t="shared" si="4"/>
        <v>0</v>
      </c>
    </row>
    <row r="99" spans="1:11" x14ac:dyDescent="0.25">
      <c r="A99" s="18">
        <v>19167</v>
      </c>
      <c r="B99" s="19" t="s">
        <v>32</v>
      </c>
      <c r="C99" s="20"/>
      <c r="D99" s="20"/>
      <c r="E99" s="20"/>
      <c r="F99" s="20"/>
      <c r="G99" s="20"/>
      <c r="H99" s="20"/>
      <c r="I99" s="20"/>
      <c r="J99" s="21"/>
      <c r="K99" s="22">
        <f t="shared" si="4"/>
        <v>0</v>
      </c>
    </row>
    <row r="100" spans="1:11" x14ac:dyDescent="0.25">
      <c r="A100" s="18">
        <v>19161</v>
      </c>
      <c r="B100" s="19" t="s">
        <v>33</v>
      </c>
      <c r="C100" s="20"/>
      <c r="D100" s="20"/>
      <c r="E100" s="20"/>
      <c r="F100" s="20"/>
      <c r="G100" s="20"/>
      <c r="H100" s="20"/>
      <c r="I100" s="20"/>
      <c r="J100" s="21"/>
      <c r="K100" s="22">
        <f t="shared" si="4"/>
        <v>0</v>
      </c>
    </row>
    <row r="101" spans="1:11" x14ac:dyDescent="0.25">
      <c r="A101" s="18">
        <v>40478</v>
      </c>
      <c r="B101" s="19" t="s">
        <v>107</v>
      </c>
      <c r="C101" s="20"/>
      <c r="D101" s="20"/>
      <c r="E101" s="20"/>
      <c r="F101" s="20"/>
      <c r="G101" s="20"/>
      <c r="H101" s="20"/>
      <c r="I101" s="20"/>
      <c r="J101" s="21"/>
      <c r="K101" s="22">
        <f t="shared" si="4"/>
        <v>0</v>
      </c>
    </row>
    <row r="102" spans="1:11" x14ac:dyDescent="0.25">
      <c r="A102" s="18">
        <v>15367</v>
      </c>
      <c r="B102" s="19" t="s">
        <v>35</v>
      </c>
      <c r="C102" s="20"/>
      <c r="D102" s="20"/>
      <c r="E102" s="20"/>
      <c r="F102" s="20"/>
      <c r="G102" s="20"/>
      <c r="H102" s="20"/>
      <c r="I102" s="20"/>
      <c r="J102" s="21"/>
      <c r="K102" s="22">
        <f t="shared" si="4"/>
        <v>0</v>
      </c>
    </row>
    <row r="103" spans="1:11" x14ac:dyDescent="0.25">
      <c r="A103" s="18">
        <v>20864</v>
      </c>
      <c r="B103" s="19" t="s">
        <v>36</v>
      </c>
      <c r="C103" s="20"/>
      <c r="D103" s="20"/>
      <c r="E103" s="20"/>
      <c r="F103" s="20"/>
      <c r="G103" s="20"/>
      <c r="H103" s="20"/>
      <c r="I103" s="20"/>
      <c r="J103" s="21"/>
      <c r="K103" s="22">
        <f t="shared" si="4"/>
        <v>0</v>
      </c>
    </row>
    <row r="104" spans="1:11" x14ac:dyDescent="0.25">
      <c r="A104" s="18">
        <v>32392</v>
      </c>
      <c r="B104" s="19" t="s">
        <v>112</v>
      </c>
      <c r="C104" s="20"/>
      <c r="D104" s="20"/>
      <c r="E104" s="20"/>
      <c r="F104" s="20"/>
      <c r="G104" s="20"/>
      <c r="H104" s="20"/>
      <c r="I104" s="20"/>
      <c r="J104" s="21"/>
      <c r="K104" s="22">
        <f t="shared" si="4"/>
        <v>0</v>
      </c>
    </row>
    <row r="105" spans="1:11" x14ac:dyDescent="0.25">
      <c r="A105" s="18">
        <v>15483</v>
      </c>
      <c r="B105" s="19" t="s">
        <v>135</v>
      </c>
      <c r="C105" s="20"/>
      <c r="D105" s="20"/>
      <c r="E105" s="20"/>
      <c r="F105" s="20"/>
      <c r="G105" s="20"/>
      <c r="H105" s="20"/>
      <c r="I105" s="20"/>
      <c r="J105" s="21"/>
      <c r="K105" s="22">
        <f t="shared" si="4"/>
        <v>0</v>
      </c>
    </row>
    <row r="106" spans="1:11" x14ac:dyDescent="0.25">
      <c r="A106" s="18">
        <v>19154</v>
      </c>
      <c r="B106" s="19" t="s">
        <v>38</v>
      </c>
      <c r="C106" s="20"/>
      <c r="D106" s="20"/>
      <c r="E106" s="20"/>
      <c r="F106" s="20"/>
      <c r="G106" s="20"/>
      <c r="H106" s="20"/>
      <c r="I106" s="20"/>
      <c r="J106" s="21"/>
      <c r="K106" s="22">
        <f t="shared" si="4"/>
        <v>0</v>
      </c>
    </row>
    <row r="107" spans="1:11" x14ac:dyDescent="0.25">
      <c r="A107" s="18">
        <v>43853</v>
      </c>
      <c r="B107" s="19" t="s">
        <v>64</v>
      </c>
      <c r="C107" s="20"/>
      <c r="D107" s="20"/>
      <c r="E107" s="20"/>
      <c r="F107" s="20"/>
      <c r="G107" s="20"/>
      <c r="H107" s="20"/>
      <c r="I107" s="20"/>
      <c r="J107" s="21"/>
      <c r="K107" s="22">
        <f t="shared" si="4"/>
        <v>0</v>
      </c>
    </row>
    <row r="108" spans="1:11" x14ac:dyDescent="0.25">
      <c r="A108" s="18">
        <v>20857</v>
      </c>
      <c r="B108" s="19" t="s">
        <v>37</v>
      </c>
      <c r="C108" s="20"/>
      <c r="D108" s="20"/>
      <c r="E108" s="20"/>
      <c r="F108" s="20"/>
      <c r="G108" s="20"/>
      <c r="H108" s="20"/>
      <c r="I108" s="20"/>
      <c r="J108" s="21"/>
      <c r="K108" s="22">
        <f t="shared" si="4"/>
        <v>0</v>
      </c>
    </row>
    <row r="109" spans="1:11" x14ac:dyDescent="0.25">
      <c r="A109" s="18">
        <v>40657</v>
      </c>
      <c r="B109" s="19" t="s">
        <v>136</v>
      </c>
      <c r="C109" s="20"/>
      <c r="D109" s="20"/>
      <c r="E109" s="20"/>
      <c r="F109" s="20"/>
      <c r="G109" s="20"/>
      <c r="H109" s="20"/>
      <c r="I109" s="20"/>
      <c r="J109" s="21"/>
      <c r="K109" s="22">
        <f>SUM(C109:J109)*84</f>
        <v>0</v>
      </c>
    </row>
    <row r="110" spans="1:11" x14ac:dyDescent="0.25">
      <c r="A110" s="18">
        <v>44859</v>
      </c>
      <c r="B110" s="19" t="s">
        <v>86</v>
      </c>
      <c r="C110" s="20"/>
      <c r="D110" s="20"/>
      <c r="E110" s="20"/>
      <c r="F110" s="20"/>
      <c r="G110" s="20"/>
      <c r="H110" s="20"/>
      <c r="I110" s="20"/>
      <c r="J110" s="21"/>
      <c r="K110" s="22">
        <f t="shared" si="4"/>
        <v>0</v>
      </c>
    </row>
    <row r="111" spans="1:11" x14ac:dyDescent="0.25">
      <c r="A111" s="18">
        <v>44829</v>
      </c>
      <c r="B111" s="19" t="s">
        <v>139</v>
      </c>
      <c r="C111" s="20"/>
      <c r="D111" s="20"/>
      <c r="E111" s="20"/>
      <c r="F111" s="20"/>
      <c r="G111" s="20"/>
      <c r="H111" s="20"/>
      <c r="I111" s="20"/>
      <c r="J111" s="21"/>
      <c r="K111" s="22">
        <f>SUM(C111:J111)*84</f>
        <v>0</v>
      </c>
    </row>
    <row r="112" spans="1:11" x14ac:dyDescent="0.25">
      <c r="A112" s="18">
        <v>54086</v>
      </c>
      <c r="B112" s="19" t="s">
        <v>137</v>
      </c>
      <c r="C112" s="20"/>
      <c r="D112" s="20"/>
      <c r="E112" s="20"/>
      <c r="F112" s="20"/>
      <c r="G112" s="20"/>
      <c r="H112" s="20"/>
      <c r="I112" s="20"/>
      <c r="J112" s="21"/>
      <c r="K112" s="22">
        <f>SUM(C112:J112)*84</f>
        <v>0</v>
      </c>
    </row>
    <row r="113" spans="1:11" x14ac:dyDescent="0.25">
      <c r="A113" s="18">
        <v>17716</v>
      </c>
      <c r="B113" s="19" t="s">
        <v>138</v>
      </c>
      <c r="C113" s="20"/>
      <c r="D113" s="20"/>
      <c r="E113" s="20"/>
      <c r="F113" s="20"/>
      <c r="G113" s="20"/>
      <c r="H113" s="20"/>
      <c r="I113" s="20"/>
      <c r="J113" s="21"/>
      <c r="K113" s="22">
        <f>SUM(C113:J113)*84</f>
        <v>0</v>
      </c>
    </row>
    <row r="114" spans="1:11" x14ac:dyDescent="0.25">
      <c r="A114" s="18">
        <v>44876</v>
      </c>
      <c r="B114" s="19" t="s">
        <v>82</v>
      </c>
      <c r="C114" s="20"/>
      <c r="D114" s="20"/>
      <c r="E114" s="20"/>
      <c r="F114" s="20"/>
      <c r="G114" s="20"/>
      <c r="H114" s="20"/>
      <c r="I114" s="20"/>
      <c r="J114" s="21"/>
      <c r="K114" s="22">
        <f t="shared" si="4"/>
        <v>0</v>
      </c>
    </row>
    <row r="115" spans="1:11" x14ac:dyDescent="0.25">
      <c r="A115" s="18">
        <v>44819</v>
      </c>
      <c r="B115" s="19" t="s">
        <v>102</v>
      </c>
      <c r="C115" s="20"/>
      <c r="D115" s="20"/>
      <c r="E115" s="20"/>
      <c r="F115" s="20"/>
      <c r="G115" s="20"/>
      <c r="H115" s="20"/>
      <c r="I115" s="20"/>
      <c r="J115" s="21"/>
      <c r="K115" s="22"/>
    </row>
    <row r="116" spans="1:11" x14ac:dyDescent="0.25">
      <c r="A116" s="18">
        <v>44849</v>
      </c>
      <c r="B116" s="19" t="s">
        <v>83</v>
      </c>
      <c r="C116" s="20"/>
      <c r="D116" s="20"/>
      <c r="E116" s="20"/>
      <c r="F116" s="20"/>
      <c r="G116" s="20"/>
      <c r="H116" s="20"/>
      <c r="I116" s="20"/>
      <c r="J116" s="21"/>
      <c r="K116" s="22">
        <f>SUM(C116:J116)*84</f>
        <v>0</v>
      </c>
    </row>
    <row r="117" spans="1:11" x14ac:dyDescent="0.25">
      <c r="A117" s="18">
        <v>40488</v>
      </c>
      <c r="B117" s="19" t="s">
        <v>39</v>
      </c>
      <c r="C117" s="20"/>
      <c r="D117" s="20"/>
      <c r="E117" s="20"/>
      <c r="F117" s="20"/>
      <c r="G117" s="20"/>
      <c r="H117" s="20"/>
      <c r="I117" s="20"/>
      <c r="J117" s="21"/>
      <c r="K117" s="22">
        <f>SUM(C117:J117)*84</f>
        <v>0</v>
      </c>
    </row>
    <row r="118" spans="1:11" x14ac:dyDescent="0.25">
      <c r="A118" s="18">
        <v>42634</v>
      </c>
      <c r="B118" s="19" t="s">
        <v>65</v>
      </c>
      <c r="C118" s="20"/>
      <c r="D118" s="20"/>
      <c r="E118" s="20"/>
      <c r="F118" s="20"/>
      <c r="G118" s="20"/>
      <c r="H118" s="20"/>
      <c r="I118" s="20"/>
      <c r="J118" s="21"/>
      <c r="K118" s="22">
        <f>SUM(C118:J118)*84</f>
        <v>0</v>
      </c>
    </row>
    <row r="119" spans="1:11" x14ac:dyDescent="0.25">
      <c r="A119" s="18">
        <v>43594</v>
      </c>
      <c r="B119" s="19" t="s">
        <v>84</v>
      </c>
      <c r="C119" s="20"/>
      <c r="D119" s="20"/>
      <c r="E119" s="20"/>
      <c r="F119" s="20"/>
      <c r="G119" s="20"/>
      <c r="H119" s="20"/>
      <c r="I119" s="20"/>
      <c r="J119" s="21"/>
      <c r="K119" s="22">
        <f>SUM(C119:J119)*84</f>
        <v>0</v>
      </c>
    </row>
    <row r="120" spans="1:11" x14ac:dyDescent="0.25">
      <c r="A120" s="25" t="s">
        <v>40</v>
      </c>
      <c r="B120" s="29"/>
      <c r="C120" s="27">
        <v>20</v>
      </c>
      <c r="D120" s="27">
        <v>22</v>
      </c>
      <c r="E120" s="27">
        <v>24</v>
      </c>
      <c r="F120" s="27">
        <v>26</v>
      </c>
      <c r="G120" s="27">
        <v>28</v>
      </c>
      <c r="H120" s="27">
        <v>30</v>
      </c>
      <c r="I120" s="27">
        <v>32</v>
      </c>
      <c r="J120" s="27">
        <v>34</v>
      </c>
      <c r="K120" s="28"/>
    </row>
    <row r="121" spans="1:11" x14ac:dyDescent="0.25">
      <c r="A121" s="18">
        <v>17702</v>
      </c>
      <c r="B121" s="19" t="s">
        <v>140</v>
      </c>
      <c r="C121" s="20"/>
      <c r="D121" s="20"/>
      <c r="E121" s="20"/>
      <c r="F121" s="20"/>
      <c r="G121" s="20"/>
      <c r="H121" s="20"/>
      <c r="I121" s="20"/>
      <c r="J121" s="21"/>
      <c r="K121" s="22">
        <f>SUM(C121:J121)*84</f>
        <v>0</v>
      </c>
    </row>
    <row r="122" spans="1:11" x14ac:dyDescent="0.25">
      <c r="A122" s="25" t="s">
        <v>41</v>
      </c>
      <c r="B122" s="29"/>
      <c r="C122" s="27">
        <v>20</v>
      </c>
      <c r="D122" s="27">
        <v>22</v>
      </c>
      <c r="E122" s="27">
        <v>24</v>
      </c>
      <c r="F122" s="27">
        <v>26</v>
      </c>
      <c r="G122" s="27">
        <v>28</v>
      </c>
      <c r="H122" s="27">
        <v>30</v>
      </c>
      <c r="I122" s="27">
        <v>32</v>
      </c>
      <c r="J122" s="27">
        <v>34</v>
      </c>
      <c r="K122" s="28"/>
    </row>
    <row r="123" spans="1:11" x14ac:dyDescent="0.25">
      <c r="A123" s="18">
        <v>20053</v>
      </c>
      <c r="B123" s="30" t="s">
        <v>46</v>
      </c>
      <c r="C123" s="20"/>
      <c r="D123" s="20"/>
      <c r="E123" s="20"/>
      <c r="F123" s="20"/>
      <c r="G123" s="20"/>
      <c r="H123" s="20"/>
      <c r="I123" s="20"/>
      <c r="J123" s="21"/>
      <c r="K123" s="22">
        <f>SUM(C123:J123)*84</f>
        <v>0</v>
      </c>
    </row>
    <row r="124" spans="1:11" x14ac:dyDescent="0.25">
      <c r="A124" s="18">
        <v>16655</v>
      </c>
      <c r="B124" s="30" t="s">
        <v>141</v>
      </c>
      <c r="C124" s="20"/>
      <c r="D124" s="20"/>
      <c r="E124" s="20"/>
      <c r="F124" s="20"/>
      <c r="G124" s="20"/>
      <c r="H124" s="20"/>
      <c r="I124" s="20"/>
      <c r="J124" s="21"/>
      <c r="K124" s="22"/>
    </row>
    <row r="125" spans="1:11" x14ac:dyDescent="0.25">
      <c r="A125" s="18">
        <v>37752</v>
      </c>
      <c r="B125" s="30" t="s">
        <v>43</v>
      </c>
      <c r="C125" s="20"/>
      <c r="D125" s="20"/>
      <c r="E125" s="20"/>
      <c r="F125" s="20"/>
      <c r="G125" s="20"/>
      <c r="H125" s="20"/>
      <c r="I125" s="20"/>
      <c r="J125" s="21"/>
      <c r="K125" s="22">
        <f>SUM(C125:J125)*84</f>
        <v>0</v>
      </c>
    </row>
    <row r="126" spans="1:11" x14ac:dyDescent="0.25">
      <c r="A126" s="18">
        <v>16625</v>
      </c>
      <c r="B126" s="30" t="s">
        <v>142</v>
      </c>
      <c r="C126" s="20"/>
      <c r="D126" s="20"/>
      <c r="E126" s="20"/>
      <c r="F126" s="20"/>
      <c r="G126" s="20"/>
      <c r="H126" s="20"/>
      <c r="I126" s="20"/>
      <c r="J126" s="21"/>
      <c r="K126" s="22">
        <f>SUM(C126:J126)*84</f>
        <v>0</v>
      </c>
    </row>
    <row r="127" spans="1:11" x14ac:dyDescent="0.25">
      <c r="A127" s="18">
        <v>15817</v>
      </c>
      <c r="B127" s="30" t="s">
        <v>44</v>
      </c>
      <c r="C127" s="20"/>
      <c r="D127" s="20"/>
      <c r="E127" s="20"/>
      <c r="F127" s="20"/>
      <c r="G127" s="20"/>
      <c r="H127" s="20"/>
      <c r="I127" s="20"/>
      <c r="J127" s="21"/>
      <c r="K127" s="22">
        <f>SUM(C127:J127)*84</f>
        <v>0</v>
      </c>
    </row>
    <row r="128" spans="1:11" x14ac:dyDescent="0.25">
      <c r="A128" s="18">
        <v>20002</v>
      </c>
      <c r="B128" s="30" t="s">
        <v>45</v>
      </c>
      <c r="C128" s="20"/>
      <c r="D128" s="20"/>
      <c r="E128" s="20"/>
      <c r="F128" s="20"/>
      <c r="G128" s="20"/>
      <c r="H128" s="20"/>
      <c r="I128" s="20"/>
      <c r="J128" s="21"/>
      <c r="K128" s="22">
        <f>SUM(C128:J128)*84</f>
        <v>0</v>
      </c>
    </row>
    <row r="129" spans="1:11" x14ac:dyDescent="0.25">
      <c r="A129" s="18">
        <v>16014</v>
      </c>
      <c r="B129" s="30" t="s">
        <v>42</v>
      </c>
      <c r="C129" s="20"/>
      <c r="D129" s="20"/>
      <c r="E129" s="20"/>
      <c r="F129" s="20"/>
      <c r="G129" s="20"/>
      <c r="H129" s="20"/>
      <c r="I129" s="20"/>
      <c r="J129" s="21"/>
      <c r="K129" s="22">
        <f>SUM(C129:J129)*84</f>
        <v>0</v>
      </c>
    </row>
    <row r="130" spans="1:11" x14ac:dyDescent="0.25">
      <c r="A130" s="25" t="s">
        <v>47</v>
      </c>
      <c r="B130" s="29"/>
      <c r="C130" s="27">
        <v>20</v>
      </c>
      <c r="D130" s="27">
        <v>22</v>
      </c>
      <c r="E130" s="27">
        <v>24</v>
      </c>
      <c r="F130" s="27">
        <v>26</v>
      </c>
      <c r="G130" s="27">
        <v>28</v>
      </c>
      <c r="H130" s="27">
        <v>30</v>
      </c>
      <c r="I130" s="27">
        <v>32</v>
      </c>
      <c r="J130" s="27">
        <v>34</v>
      </c>
      <c r="K130" s="28"/>
    </row>
    <row r="131" spans="1:11" x14ac:dyDescent="0.25">
      <c r="A131" s="18">
        <v>47144</v>
      </c>
      <c r="B131" s="19" t="s">
        <v>108</v>
      </c>
      <c r="C131" s="20"/>
      <c r="D131" s="20"/>
      <c r="E131" s="20"/>
      <c r="F131" s="20"/>
      <c r="G131" s="20"/>
      <c r="H131" s="20"/>
      <c r="I131" s="20"/>
      <c r="J131" s="21"/>
      <c r="K131" s="22">
        <f>SUM(C131:J131)*84</f>
        <v>0</v>
      </c>
    </row>
    <row r="132" spans="1:11" x14ac:dyDescent="0.25">
      <c r="A132" s="18">
        <v>52047</v>
      </c>
      <c r="B132" s="19" t="s">
        <v>113</v>
      </c>
      <c r="C132" s="20"/>
      <c r="D132" s="20"/>
      <c r="E132" s="20"/>
      <c r="F132" s="20"/>
      <c r="G132" s="20"/>
      <c r="H132" s="20"/>
      <c r="I132" s="20"/>
      <c r="J132" s="21"/>
      <c r="K132" s="22">
        <f>SUM(C132:J132)*84</f>
        <v>0</v>
      </c>
    </row>
    <row r="133" spans="1:11" ht="15" customHeight="1" x14ac:dyDescent="0.25">
      <c r="A133" s="43" t="s">
        <v>95</v>
      </c>
      <c r="B133" s="44"/>
      <c r="C133" s="23">
        <f>SUM(C14:C132)-460</f>
        <v>0</v>
      </c>
      <c r="D133" s="23">
        <f>SUM(D14:D132)-506</f>
        <v>0</v>
      </c>
      <c r="E133" s="23">
        <f>SUM(E14:E132)-552</f>
        <v>0</v>
      </c>
      <c r="F133" s="23">
        <f>SUM(F14:F132)-598</f>
        <v>0</v>
      </c>
      <c r="G133" s="23">
        <f>SUM(G14:G132)-644</f>
        <v>0</v>
      </c>
      <c r="H133" s="23">
        <f>SUM(H14:H132)-690</f>
        <v>0</v>
      </c>
      <c r="I133" s="23">
        <f>SUM(I14:I132)-736</f>
        <v>0</v>
      </c>
      <c r="J133" s="23">
        <f>SUM(J14:J132)-782</f>
        <v>0</v>
      </c>
      <c r="K133" s="24">
        <f>SUM(K15:K131)</f>
        <v>0</v>
      </c>
    </row>
    <row r="134" spans="1:11" x14ac:dyDescent="0.25">
      <c r="A134" s="47" t="s">
        <v>143</v>
      </c>
      <c r="B134" s="47"/>
      <c r="K134" s="2" t="s">
        <v>57</v>
      </c>
    </row>
    <row r="135" spans="1:11" x14ac:dyDescent="0.25">
      <c r="B135" s="14"/>
      <c r="D135" s="45" t="s">
        <v>58</v>
      </c>
      <c r="E135" s="45"/>
      <c r="F135" s="45"/>
      <c r="G135" s="45"/>
      <c r="H135" s="45"/>
      <c r="I135" s="45"/>
      <c r="J135" s="45"/>
      <c r="K135" s="2" t="s">
        <v>57</v>
      </c>
    </row>
    <row r="136" spans="1:11" x14ac:dyDescent="0.25">
      <c r="E136" s="15" t="s">
        <v>59</v>
      </c>
      <c r="F136" s="3"/>
      <c r="H136" s="16" t="s">
        <v>60</v>
      </c>
      <c r="I136" s="3"/>
      <c r="K136" s="2" t="s">
        <v>57</v>
      </c>
    </row>
  </sheetData>
  <sheetProtection algorithmName="SHA-512" hashValue="00knEK3TEpnUOqGd06K/7bQtfXC3h4Mb+qxDJHA4LunY3kw8s1mgEol3qzjFlrf0/+xnvySJPsVHKkthezoVlw==" saltValue="CJZmm8zJlBi9KnN6DOxgog==" spinCount="100000" sheet="1" objects="1" scenarios="1" selectLockedCells="1"/>
  <autoFilter ref="K1:K136" xr:uid="{92EFCDA9-E985-419C-8475-8CFE6DBC49EB}"/>
  <mergeCells count="21">
    <mergeCell ref="A1:J1"/>
    <mergeCell ref="A2:J2"/>
    <mergeCell ref="A7:B7"/>
    <mergeCell ref="A8:B8"/>
    <mergeCell ref="A9:B9"/>
    <mergeCell ref="E9:J9"/>
    <mergeCell ref="A4:B5"/>
    <mergeCell ref="A6:B6"/>
    <mergeCell ref="D8:F8"/>
    <mergeCell ref="E4:J4"/>
    <mergeCell ref="E5:J5"/>
    <mergeCell ref="G7:J7"/>
    <mergeCell ref="D7:E7"/>
    <mergeCell ref="C6:J6"/>
    <mergeCell ref="G10:J10"/>
    <mergeCell ref="A11:J11"/>
    <mergeCell ref="H8:J8"/>
    <mergeCell ref="A133:B133"/>
    <mergeCell ref="D135:J135"/>
    <mergeCell ref="C12:J12"/>
    <mergeCell ref="A134:B134"/>
  </mergeCells>
  <printOptions horizontalCentered="1"/>
  <pageMargins left="0.39370078740157483" right="0.39370078740157483" top="0.39370078740157483" bottom="0.59055118110236227" header="0.19685039370078741" footer="0.19685039370078741"/>
  <pageSetup paperSize="9" orientation="portrait" horizontalDpi="4294967293" verticalDpi="0" r:id="rId1"/>
  <headerFooter>
    <oddHeader>&amp;L&amp;9&amp;K000000Cyclamen x.84 - 2025&amp;R&amp;"-,Gras"&amp;9&amp;K000000Page : &amp;"-,Normal"&amp;P/&amp;N</oddHeader>
    <oddFooter>&amp;C&amp;"Times New Roman,Normal"&amp;9&amp;K000000Le fait de passer commande implique l'acéptation de l'intégralité de nos conditions générales de vente.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BdC CYCLAMENS (x.80)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JULIEN</cp:lastModifiedBy>
  <cp:lastPrinted>2025-02-04T18:41:17Z</cp:lastPrinted>
  <dcterms:created xsi:type="dcterms:W3CDTF">2018-02-12T07:59:23Z</dcterms:created>
  <dcterms:modified xsi:type="dcterms:W3CDTF">2025-02-06T16:21:00Z</dcterms:modified>
</cp:coreProperties>
</file>